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" sheetId="1" state="visible" r:id="rId1"/>
    <sheet name="Checklist" sheetId="2" state="visible" r:id="rId2"/>
    <sheet name="Resumen" sheetId="3" state="visible" r:id="rId3"/>
    <sheet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6">
    <font>
      <name val="Calibri"/>
      <family val="2"/>
      <color theme="1"/>
      <sz val="11"/>
      <scheme val="minor"/>
    </font>
    <font>
      <b val="1"/>
    </font>
    <font>
      <b val="1"/>
      <color rgb="000F766E"/>
      <sz val="15"/>
    </font>
    <font>
      <i val="1"/>
      <color rgb="0064748B"/>
    </font>
    <font>
      <b val="1"/>
      <color rgb="00FFFFFF"/>
    </font>
    <font>
      <b val="1"/>
      <color rgb="000F766E"/>
      <sz val="12"/>
    </font>
  </fonts>
  <fills count="6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475569"/>
      </patternFill>
    </fill>
    <fill>
      <patternFill patternType="solid">
        <fgColor rgb="000F766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1" fillId="5" borderId="0" applyAlignment="1" pivotButton="0" quotePrefix="0" xfId="0">
      <alignment vertical="top" wrapText="1"/>
    </xf>
    <xf numFmtId="0" fontId="0" fillId="2" borderId="0" pivotButton="0" quotePrefix="0" xfId="0"/>
    <xf numFmtId="165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165" fontId="0" fillId="2" borderId="1" applyAlignment="1" pivotButton="0" quotePrefix="0" xfId="0">
      <alignment vertical="top" wrapText="1"/>
    </xf>
    <xf numFmtId="9" fontId="0" fillId="5" borderId="1" applyAlignment="1" pivotButton="0" quotePrefix="0" xfId="0">
      <alignment vertical="top" wrapText="1"/>
    </xf>
    <xf numFmtId="0" fontId="1" fillId="5" borderId="1" applyAlignment="1" pivotButton="0" quotePrefix="0" xfId="0">
      <alignment vertical="top" wrapText="1"/>
    </xf>
    <xf numFmtId="9" fontId="1" fillId="5" borderId="1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BBF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0" customWidth="1" min="2" max="2"/>
  </cols>
  <sheetData>
    <row r="1">
      <c r="A1" s="1" t="inlineStr">
        <is>
          <t>Checklist DS 594</t>
        </is>
      </c>
    </row>
    <row r="2">
      <c r="A2" s="2" t="inlineStr">
        <is>
          <t>Plantilla gratuita de iGromi · sin macros · Excel 2019 o posterior, Google Sheets y LibreOffice</t>
        </is>
      </c>
    </row>
    <row r="4">
      <c r="A4" s="3" t="inlineStr">
        <is>
          <t>Para qué sirve</t>
        </is>
      </c>
    </row>
    <row r="5" ht="45" customHeight="1">
      <c r="A5" s="4" t="inlineStr">
        <is>
          <t>Qué resuelve</t>
        </is>
      </c>
      <c r="B5" s="5" t="inlineStr">
        <is>
          <t>Revisar el lugar de trabajo contra el Decreto Supremo 594 del Ministerio de Salud sección por sección, dejar escrito cada hallazgo con su foto, responsable y plazo, y ver el avance sin contar a mano.</t>
        </is>
      </c>
    </row>
    <row r="6" ht="30" customHeight="1">
      <c r="A6" s="4" t="inlineStr">
        <is>
          <t>Para quién</t>
        </is>
      </c>
      <c r="B6" s="5" t="inlineStr">
        <is>
          <t>El prevencionista, el jefe de planta o el comité paritario que recorre la planta y tiene que mostrar qué encontró y qué se hizo.</t>
        </is>
      </c>
    </row>
    <row r="7">
      <c r="A7" s="4" t="inlineStr"/>
      <c r="B7" s="5" t="n"/>
    </row>
    <row r="8">
      <c r="A8" s="3" t="inlineStr">
        <is>
          <t>Cómo llenarla</t>
        </is>
      </c>
    </row>
    <row r="9" ht="15" customHeight="1">
      <c r="A9" s="4" t="inlineStr">
        <is>
          <t>1. Encabezado</t>
        </is>
      </c>
      <c r="B9" s="5" t="inlineStr">
        <is>
          <t>Anota la planta o el área y la fecha de la revisión (celdas I1 e I2 de la hoja Checklist).</t>
        </is>
      </c>
    </row>
    <row r="10" ht="45" customHeight="1">
      <c r="A10" s="4" t="inlineStr">
        <is>
          <t>2. Checklist</t>
        </is>
      </c>
      <c r="B10" s="5" t="inlineStr">
        <is>
          <t>Trae 35 ítems de las secciones de saneamiento, agua, servicios higiénicos, vestidores y comedor, ventilación, seguridad y señalización, incendios, EPP, ruido, temperatura e iluminación, con su artículo. Agrega los propios al final.</t>
        </is>
      </c>
    </row>
    <row r="11" ht="30" customHeight="1">
      <c r="A11" s="4" t="inlineStr">
        <is>
          <t>3. Respuesta</t>
        </is>
      </c>
      <c r="B11" s="5" t="inlineStr">
        <is>
          <t>Sí, No o No aplica. Cada «No» lleva observación (indica el nombre de la foto), responsable y plazo. Cuando se corrige, anota la fecha de cierre.</t>
        </is>
      </c>
    </row>
    <row r="12" ht="15" customHeight="1">
      <c r="A12" s="4" t="inlineStr">
        <is>
          <t>4. Situación</t>
        </is>
      </c>
      <c r="B12" s="5" t="inlineStr">
        <is>
          <t>La planilla marca OK, PENDIENTE, VENCIDO, SIN PLAZO o CERRADO, y los días de atraso.</t>
        </is>
      </c>
    </row>
    <row r="13" ht="15" customHeight="1">
      <c r="A13" s="4" t="inlineStr">
        <is>
          <t>5. Resumen</t>
        </is>
      </c>
      <c r="B13" s="5" t="inlineStr">
        <is>
          <t>% de avance por sección y total. Las columnas de vencidos o sin plazo deben quedar en cero.</t>
        </is>
      </c>
    </row>
    <row r="14">
      <c r="A14" s="4" t="inlineStr"/>
      <c r="B14" s="5" t="n"/>
    </row>
    <row r="15">
      <c r="A15" s="3" t="inlineStr">
        <is>
          <t>Colores</t>
        </is>
      </c>
    </row>
    <row r="16" ht="15" customHeight="1">
      <c r="A16" s="6" t="inlineStr">
        <is>
          <t>Amarillo</t>
        </is>
      </c>
      <c r="B16" s="5" t="inlineStr">
        <is>
          <t>Lo llenas tú.</t>
        </is>
      </c>
    </row>
    <row r="17" ht="15" customHeight="1">
      <c r="A17" s="7" t="inlineStr">
        <is>
          <t>Gris</t>
        </is>
      </c>
      <c r="B17" s="5" t="inlineStr">
        <is>
          <t>Fórmula: no la escribas encima.</t>
        </is>
      </c>
    </row>
    <row r="18">
      <c r="A18" s="4" t="inlineStr"/>
      <c r="B18" s="5" t="n"/>
    </row>
    <row r="19" ht="60" customHeight="1">
      <c r="A19" s="4" t="inlineStr">
        <is>
          <t>Lo que esta planilla no hace</t>
        </is>
      </c>
      <c r="B19" s="5" t="inlineStr">
        <is>
          <t>No reemplaza el texto del DS 594 ni la evaluación de un experto. Varios ítems (ruido, calor, iluminación, contaminantes) se responden con una medición, no a la vista; si no hay medición, la respuesta honesta es «No». Los hallazgos del ejemplo son inventados: bórralos antes de empezar.</t>
        </is>
      </c>
    </row>
    <row r="20" ht="30" customHeight="1">
      <c r="A20" s="4" t="inlineStr">
        <is>
          <t>Fuente</t>
        </is>
      </c>
      <c r="B20" s="5" t="inlineStr">
        <is>
          <t>Decreto Supremo 594 de 1999 del Ministerio de Salud, «Reglamento sobre condiciones sanitarias y ambientales básicas en los lugares de trabajo», texto en bcn.cl/leychile.</t>
        </is>
      </c>
    </row>
    <row r="21" ht="30" customHeight="1">
      <c r="A21" s="4" t="inlineStr">
        <is>
          <t>Hazlo en la app</t>
        </is>
      </c>
      <c r="B21" s="5" t="inlineStr">
        <is>
          <t>Con iGromi puedes llevar estos registros desde el celular, con foto, autor y hora, sin pasar papeles a una planilla al final del día. Pide tu acceso anticipado en igromi.com</t>
        </is>
      </c>
    </row>
  </sheetData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0" customWidth="1" min="2" max="2"/>
    <col width="54" customWidth="1" min="3" max="3"/>
    <col width="8" customWidth="1" min="4" max="4"/>
    <col width="11" customWidth="1" min="5" max="5"/>
    <col width="40" customWidth="1" min="6" max="6"/>
    <col width="18" customWidth="1" min="7" max="7"/>
    <col width="11" customWidth="1" min="8" max="8"/>
    <col width="11" customWidth="1" min="9" max="9"/>
    <col width="15" customWidth="1" min="10" max="10"/>
    <col width="9" customWidth="1" min="11" max="11"/>
  </cols>
  <sheetData>
    <row r="1">
      <c r="A1" s="1" t="inlineStr">
        <is>
          <t>Checklist DS 594 por sección</t>
        </is>
      </c>
      <c r="H1" t="inlineStr">
        <is>
          <t>Planta o área:</t>
        </is>
      </c>
      <c r="I1" s="8" t="inlineStr">
        <is>
          <t>Planta de alimentos, área de proceso y bodega</t>
        </is>
      </c>
    </row>
    <row r="2">
      <c r="A2" s="2" t="inlineStr">
        <is>
          <t>Una fila por ítem. Responde Sí, No o No aplica. Cada «No» necesita responsable y plazo. Agrega filas propias al final.</t>
        </is>
      </c>
      <c r="H2" t="inlineStr">
        <is>
          <t>Fecha de la revisión:</t>
        </is>
      </c>
      <c r="I2" s="9" t="n">
        <v>46322</v>
      </c>
    </row>
    <row r="4" ht="44" customHeight="1">
      <c r="A4" s="10" t="inlineStr">
        <is>
          <t>N°</t>
        </is>
      </c>
      <c r="B4" s="11" t="inlineStr">
        <is>
          <t>Sección</t>
        </is>
      </c>
      <c r="C4" s="11" t="inlineStr">
        <is>
          <t>Ítem a verificar</t>
        </is>
      </c>
      <c r="D4" s="11" t="inlineStr">
        <is>
          <t>Art. DS 594</t>
        </is>
      </c>
      <c r="E4" s="11" t="inlineStr">
        <is>
          <t>Respuesta</t>
        </is>
      </c>
      <c r="F4" s="11" t="inlineStr">
        <is>
          <t>Foto u observación</t>
        </is>
      </c>
      <c r="G4" s="11" t="inlineStr">
        <is>
          <t>Responsable</t>
        </is>
      </c>
      <c r="H4" s="11" t="inlineStr">
        <is>
          <t>Plazo</t>
        </is>
      </c>
      <c r="I4" s="11" t="inlineStr">
        <is>
          <t>Fecha de cierre</t>
        </is>
      </c>
      <c r="J4" s="10" t="inlineStr">
        <is>
          <t>Situación</t>
        </is>
      </c>
      <c r="K4" s="10" t="inlineStr">
        <is>
          <t>Días de atraso</t>
        </is>
      </c>
    </row>
    <row r="5">
      <c r="A5" s="12">
        <f>IF(C5="","",ROW()-4)</f>
        <v/>
      </c>
      <c r="B5" s="13" t="inlineStr">
        <is>
          <t>Saneamiento y orden</t>
        </is>
      </c>
      <c r="C5" s="13" t="inlineStr">
        <is>
          <t>Pisos sólidos, no resbaladizos y, donde hay humedad o productos corrosivos, impermeables y fáciles de limpiar</t>
        </is>
      </c>
      <c r="D5" s="13" t="inlineStr">
        <is>
          <t>5</t>
        </is>
      </c>
      <c r="E5" s="13" t="inlineStr">
        <is>
          <t>Sí</t>
        </is>
      </c>
      <c r="F5" s="13" t="n"/>
      <c r="G5" s="13" t="n"/>
      <c r="H5" s="14" t="n"/>
      <c r="I5" s="14" t="n"/>
      <c r="J5" s="12">
        <f>IF(OR(C5="",E5=""),"",IF(E5="Sí","OK",IF(E5="No aplica","No aplica",IF(I5&lt;&gt;"","CERRADO",IF(H5="","SIN PLAZO",IF(H5&lt;TODAY(),"VENCIDO","PENDIENTE"))))))</f>
        <v/>
      </c>
      <c r="K5" s="12">
        <f>IF(J5="VENCIDO",TODAY()-H5,"")</f>
        <v/>
      </c>
    </row>
    <row r="6">
      <c r="A6" s="12">
        <f>IF(C6="","",ROW()-4)</f>
        <v/>
      </c>
      <c r="B6" s="13" t="inlineStr">
        <is>
          <t>Saneamiento y orden</t>
        </is>
      </c>
      <c r="C6" s="13" t="inlineStr">
        <is>
          <t>Paredes, cielos, puertas y ventanas limpios y en buen estado</t>
        </is>
      </c>
      <c r="D6" s="13" t="inlineStr">
        <is>
          <t>6</t>
        </is>
      </c>
      <c r="E6" s="13" t="inlineStr">
        <is>
          <t>Sí</t>
        </is>
      </c>
      <c r="F6" s="13" t="n"/>
      <c r="G6" s="13" t="n"/>
      <c r="H6" s="14" t="n"/>
      <c r="I6" s="14" t="n"/>
      <c r="J6" s="12">
        <f>IF(OR(C6="",E6=""),"",IF(E6="Sí","OK",IF(E6="No aplica","No aplica",IF(I6&lt;&gt;"","CERRADO",IF(H6="","SIN PLAZO",IF(H6&lt;TODAY(),"VENCIDO","PENDIENTE"))))))</f>
        <v/>
      </c>
      <c r="K6" s="12">
        <f>IF(J6="VENCIDO",TODAY()-H6,"")</f>
        <v/>
      </c>
    </row>
    <row r="7">
      <c r="A7" s="12">
        <f>IF(C7="","",ROW()-4)</f>
        <v/>
      </c>
      <c r="B7" s="13" t="inlineStr">
        <is>
          <t>Saneamiento y orden</t>
        </is>
      </c>
      <c r="C7" s="13" t="inlineStr">
        <is>
          <t>Pisos y pasillos libres de obstáculos, también para una evacuación</t>
        </is>
      </c>
      <c r="D7" s="13" t="inlineStr">
        <is>
          <t>7</t>
        </is>
      </c>
      <c r="E7" s="13" t="inlineStr">
        <is>
          <t>Sí</t>
        </is>
      </c>
      <c r="F7" s="13" t="n"/>
      <c r="G7" s="13" t="n"/>
      <c r="H7" s="14" t="n"/>
      <c r="I7" s="14" t="n"/>
      <c r="J7" s="12">
        <f>IF(OR(C7="",E7=""),"",IF(E7="Sí","OK",IF(E7="No aplica","No aplica",IF(I7&lt;&gt;"","CERRADO",IF(H7="","SIN PLAZO",IF(H7&lt;TODAY(),"VENCIDO","PENDIENTE"))))))</f>
        <v/>
      </c>
      <c r="K7" s="12">
        <f>IF(J7="VENCIDO",TODAY()-H7,"")</f>
        <v/>
      </c>
    </row>
    <row r="8">
      <c r="A8" s="12">
        <f>IF(C8="","",ROW()-4)</f>
        <v/>
      </c>
      <c r="B8" s="13" t="inlineStr">
        <is>
          <t>Saneamiento y orden</t>
        </is>
      </c>
      <c r="C8" s="13" t="inlineStr">
        <is>
          <t>Espacio entre máquinas por donde circulan personas de al menos 150 cm</t>
        </is>
      </c>
      <c r="D8" s="13" t="inlineStr">
        <is>
          <t>8</t>
        </is>
      </c>
      <c r="E8" s="13" t="inlineStr">
        <is>
          <t>No</t>
        </is>
      </c>
      <c r="F8" s="13" t="inlineStr">
        <is>
          <t>Paso entre envasadora 2 y túnel de 110 cm (foto 27-10)</t>
        </is>
      </c>
      <c r="G8" s="13" t="inlineStr">
        <is>
          <t>Jefe de mantención</t>
        </is>
      </c>
      <c r="H8" s="14" t="n">
        <v>46341</v>
      </c>
      <c r="I8" s="14" t="n"/>
      <c r="J8" s="12">
        <f>IF(OR(C8="",E8=""),"",IF(E8="Sí","OK",IF(E8="No aplica","No aplica",IF(I8&lt;&gt;"","CERRADO",IF(H8="","SIN PLAZO",IF(H8&lt;TODAY(),"VENCIDO","PENDIENTE"))))))</f>
        <v/>
      </c>
      <c r="K8" s="12">
        <f>IF(J8="VENCIDO",TODAY()-H8,"")</f>
        <v/>
      </c>
    </row>
    <row r="9">
      <c r="A9" s="12">
        <f>IF(C9="","",ROW()-4)</f>
        <v/>
      </c>
      <c r="B9" s="13" t="inlineStr">
        <is>
          <t>Saneamiento y orden</t>
        </is>
      </c>
      <c r="C9" s="13" t="inlineStr">
        <is>
          <t>Orden y limpieza general; control de insectos, roedores y otras plagas</t>
        </is>
      </c>
      <c r="D9" s="13" t="inlineStr">
        <is>
          <t>11</t>
        </is>
      </c>
      <c r="E9" s="13" t="inlineStr">
        <is>
          <t>Sí</t>
        </is>
      </c>
      <c r="F9" s="13" t="n"/>
      <c r="G9" s="13" t="n"/>
      <c r="H9" s="14" t="n"/>
      <c r="I9" s="14" t="n"/>
      <c r="J9" s="12">
        <f>IF(OR(C9="",E9=""),"",IF(E9="Sí","OK",IF(E9="No aplica","No aplica",IF(I9&lt;&gt;"","CERRADO",IF(H9="","SIN PLAZO",IF(H9&lt;TODAY(),"VENCIDO","PENDIENTE"))))))</f>
        <v/>
      </c>
      <c r="K9" s="12">
        <f>IF(J9="VENCIDO",TODAY()-H9,"")</f>
        <v/>
      </c>
    </row>
    <row r="10">
      <c r="A10" s="12">
        <f>IF(C10="","",ROW()-4)</f>
        <v/>
      </c>
      <c r="B10" s="13" t="inlineStr">
        <is>
          <t>Agua potable</t>
        </is>
      </c>
      <c r="C10" s="13" t="inlineStr">
        <is>
          <t>Agua potable para consumo, higiene y aseo personal</t>
        </is>
      </c>
      <c r="D10" s="13" t="inlineStr">
        <is>
          <t>12</t>
        </is>
      </c>
      <c r="E10" s="13" t="inlineStr">
        <is>
          <t>Sí</t>
        </is>
      </c>
      <c r="F10" s="13" t="n"/>
      <c r="G10" s="13" t="n"/>
      <c r="H10" s="14" t="n"/>
      <c r="I10" s="14" t="n"/>
      <c r="J10" s="12">
        <f>IF(OR(C10="",E10=""),"",IF(E10="Sí","OK",IF(E10="No aplica","No aplica",IF(I10&lt;&gt;"","CERRADO",IF(H10="","SIN PLAZO",IF(H10&lt;TODAY(),"VENCIDO","PENDIENTE"))))))</f>
        <v/>
      </c>
      <c r="K10" s="12">
        <f>IF(J10="VENCIDO",TODAY()-H10,"")</f>
        <v/>
      </c>
    </row>
    <row r="11">
      <c r="A11" s="12">
        <f>IF(C11="","",ROW()-4)</f>
        <v/>
      </c>
      <c r="B11" s="13" t="inlineStr">
        <is>
          <t>Agua potable</t>
        </is>
      </c>
      <c r="C11" s="13" t="inlineStr">
        <is>
          <t>Si hay abastecimiento propio: aprobado por la autoridad sanitaria y al menos 100 litros por persona al día</t>
        </is>
      </c>
      <c r="D11" s="13" t="inlineStr">
        <is>
          <t>14</t>
        </is>
      </c>
      <c r="E11" s="13" t="inlineStr">
        <is>
          <t>No aplica</t>
        </is>
      </c>
      <c r="F11" s="13" t="n"/>
      <c r="G11" s="13" t="n"/>
      <c r="H11" s="14" t="n"/>
      <c r="I11" s="14" t="n"/>
      <c r="J11" s="12">
        <f>IF(OR(C11="",E11=""),"",IF(E11="Sí","OK",IF(E11="No aplica","No aplica",IF(I11&lt;&gt;"","CERRADO",IF(H11="","SIN PLAZO",IF(H11&lt;TODAY(),"VENCIDO","PENDIENTE"))))))</f>
        <v/>
      </c>
      <c r="K11" s="12">
        <f>IF(J11="VENCIDO",TODAY()-H11,"")</f>
        <v/>
      </c>
    </row>
    <row r="12">
      <c r="A12" s="12">
        <f>IF(C12="","",ROW()-4)</f>
        <v/>
      </c>
      <c r="B12" s="13" t="inlineStr">
        <is>
          <t>Servicios higiénicos</t>
        </is>
      </c>
      <c r="C12" s="13" t="inlineStr">
        <is>
          <t>Excusado y lavatorio; compartimentos con puerta; duchas con agua fría y caliente si hay contacto con sustancias tóxicas o suciedad corporal</t>
        </is>
      </c>
      <c r="D12" s="13" t="inlineStr">
        <is>
          <t>21</t>
        </is>
      </c>
      <c r="E12" s="13" t="inlineStr">
        <is>
          <t>Sí</t>
        </is>
      </c>
      <c r="F12" s="13" t="n"/>
      <c r="G12" s="13" t="n"/>
      <c r="H12" s="14" t="n"/>
      <c r="I12" s="14" t="n"/>
      <c r="J12" s="12">
        <f>IF(OR(C12="",E12=""),"",IF(E12="Sí","OK",IF(E12="No aplica","No aplica",IF(I12&lt;&gt;"","CERRADO",IF(H12="","SIN PLAZO",IF(H12&lt;TODAY(),"VENCIDO","PENDIENTE"))))))</f>
        <v/>
      </c>
      <c r="K12" s="12">
        <f>IF(J12="VENCIDO",TODAY()-H12,"")</f>
        <v/>
      </c>
    </row>
    <row r="13">
      <c r="A13" s="12">
        <f>IF(C13="","",ROW()-4)</f>
        <v/>
      </c>
      <c r="B13" s="13" t="inlineStr">
        <is>
          <t>Servicios higiénicos</t>
        </is>
      </c>
      <c r="C13" s="13" t="inlineStr">
        <is>
          <t>Separados para hombres y mujeres; jabón líquido, secado desechable, papel higiénico y ventilación</t>
        </is>
      </c>
      <c r="D13" s="13" t="inlineStr">
        <is>
          <t>22</t>
        </is>
      </c>
      <c r="E13" s="13" t="inlineStr">
        <is>
          <t>Sí</t>
        </is>
      </c>
      <c r="F13" s="13" t="n"/>
      <c r="G13" s="13" t="n"/>
      <c r="H13" s="14" t="n"/>
      <c r="I13" s="14" t="n"/>
      <c r="J13" s="12">
        <f>IF(OR(C13="",E13=""),"",IF(E13="Sí","OK",IF(E13="No aplica","No aplica",IF(I13&lt;&gt;"","CERRADO",IF(H13="","SIN PLAZO",IF(H13&lt;TODAY(),"VENCIDO","PENDIENTE"))))))</f>
        <v/>
      </c>
      <c r="K13" s="12">
        <f>IF(J13="VENCIDO",TODAY()-H13,"")</f>
        <v/>
      </c>
    </row>
    <row r="14">
      <c r="A14" s="12">
        <f>IF(C14="","",ROW()-4)</f>
        <v/>
      </c>
      <c r="B14" s="13" t="inlineStr">
        <is>
          <t>Servicios higiénicos</t>
        </is>
      </c>
      <c r="C14" s="13" t="inlineStr">
        <is>
          <t>Número de artefactos según la tabla por personas por turno</t>
        </is>
      </c>
      <c r="D14" s="13" t="inlineStr">
        <is>
          <t>23</t>
        </is>
      </c>
      <c r="E14" s="13" t="inlineStr">
        <is>
          <t>No</t>
        </is>
      </c>
      <c r="F14" s="13" t="inlineStr">
        <is>
          <t>Turno noche de 34 personas tiene 2 excusados; la tabla pide 3 (foto 27-10)</t>
        </is>
      </c>
      <c r="G14" s="13" t="inlineStr">
        <is>
          <t>Jefe de planta</t>
        </is>
      </c>
      <c r="H14" s="14" t="n">
        <v>46315</v>
      </c>
      <c r="I14" s="14" t="n"/>
      <c r="J14" s="12">
        <f>IF(OR(C14="",E14=""),"",IF(E14="Sí","OK",IF(E14="No aplica","No aplica",IF(I14&lt;&gt;"","CERRADO",IF(H14="","SIN PLAZO",IF(H14&lt;TODAY(),"VENCIDO","PENDIENTE"))))))</f>
        <v/>
      </c>
      <c r="K14" s="12">
        <f>IF(J14="VENCIDO",TODAY()-H14,"")</f>
        <v/>
      </c>
    </row>
    <row r="15">
      <c r="A15" s="12">
        <f>IF(C15="","",ROW()-4)</f>
        <v/>
      </c>
      <c r="B15" s="13" t="inlineStr">
        <is>
          <t>Vestidores y comedor</t>
        </is>
      </c>
      <c r="C15" s="13" t="inlineStr">
        <is>
          <t>Vestidor limpio, separado por sexo, con un casillero por trabajador (dos si hay exposición a sustancias tóxicas o infecciosas)</t>
        </is>
      </c>
      <c r="D15" s="13" t="inlineStr">
        <is>
          <t>27</t>
        </is>
      </c>
      <c r="E15" s="13" t="inlineStr">
        <is>
          <t>Sí</t>
        </is>
      </c>
      <c r="F15" s="13" t="n"/>
      <c r="G15" s="13" t="n"/>
      <c r="H15" s="14" t="n"/>
      <c r="I15" s="14" t="n"/>
      <c r="J15" s="12">
        <f>IF(OR(C15="",E15=""),"",IF(E15="Sí","OK",IF(E15="No aplica","No aplica",IF(I15&lt;&gt;"","CERRADO",IF(H15="","SIN PLAZO",IF(H15&lt;TODAY(),"VENCIDO","PENDIENTE"))))))</f>
        <v/>
      </c>
      <c r="K15" s="12">
        <f>IF(J15="VENCIDO",TODAY()-H15,"")</f>
        <v/>
      </c>
    </row>
    <row r="16">
      <c r="A16" s="12">
        <f>IF(C16="","",ROW()-4)</f>
        <v/>
      </c>
      <c r="B16" s="13" t="inlineStr">
        <is>
          <t>Vestidores y comedor</t>
        </is>
      </c>
      <c r="C16" s="13" t="inlineStr">
        <is>
          <t>Comedor aislado de las áreas de trabajo, con mesas y sillas lavables, si se come en el lugar</t>
        </is>
      </c>
      <c r="D16" s="13" t="inlineStr">
        <is>
          <t>28</t>
        </is>
      </c>
      <c r="E16" s="13" t="inlineStr">
        <is>
          <t>Sí</t>
        </is>
      </c>
      <c r="F16" s="13" t="n"/>
      <c r="G16" s="13" t="n"/>
      <c r="H16" s="14" t="n"/>
      <c r="I16" s="14" t="n"/>
      <c r="J16" s="12">
        <f>IF(OR(C16="",E16=""),"",IF(E16="Sí","OK",IF(E16="No aplica","No aplica",IF(I16&lt;&gt;"","CERRADO",IF(H16="","SIN PLAZO",IF(H16&lt;TODAY(),"VENCIDO","PENDIENTE"))))))</f>
        <v/>
      </c>
      <c r="K16" s="12">
        <f>IF(J16="VENCIDO",TODAY()-H16,"")</f>
        <v/>
      </c>
    </row>
    <row r="17">
      <c r="A17" s="12">
        <f>IF(C17="","",ROW()-4)</f>
        <v/>
      </c>
      <c r="B17" s="13" t="inlineStr">
        <is>
          <t>Ventilación</t>
        </is>
      </c>
      <c r="C17" s="13" t="inlineStr">
        <is>
          <t>Ventilación natural o artificial que no cause molestias ni perjudique la salud</t>
        </is>
      </c>
      <c r="D17" s="13" t="inlineStr">
        <is>
          <t>32</t>
        </is>
      </c>
      <c r="E17" s="13" t="inlineStr">
        <is>
          <t>Sí</t>
        </is>
      </c>
      <c r="F17" s="13" t="n"/>
      <c r="G17" s="13" t="n"/>
      <c r="H17" s="14" t="n"/>
      <c r="I17" s="14" t="n"/>
      <c r="J17" s="12">
        <f>IF(OR(C17="",E17=""),"",IF(E17="Sí","OK",IF(E17="No aplica","No aplica",IF(I17&lt;&gt;"","CERRADO",IF(H17="","SIN PLAZO",IF(H17&lt;TODAY(),"VENCIDO","PENDIENTE"))))))</f>
        <v/>
      </c>
      <c r="K17" s="12">
        <f>IF(J17="VENCIDO",TODAY()-H17,"")</f>
        <v/>
      </c>
    </row>
    <row r="18">
      <c r="A18" s="12">
        <f>IF(C18="","",ROW()-4)</f>
        <v/>
      </c>
      <c r="B18" s="13" t="inlineStr">
        <is>
          <t>Ventilación</t>
        </is>
      </c>
      <c r="C18" s="13" t="inlineStr">
        <is>
          <t>Contaminantes (humos, gases, vapores, polvo) captados en su origen</t>
        </is>
      </c>
      <c r="D18" s="13" t="inlineStr">
        <is>
          <t>33</t>
        </is>
      </c>
      <c r="E18" s="13" t="inlineStr">
        <is>
          <t>Sí</t>
        </is>
      </c>
      <c r="F18" s="13" t="n"/>
      <c r="G18" s="13" t="n"/>
      <c r="H18" s="14" t="n"/>
      <c r="I18" s="14" t="n"/>
      <c r="J18" s="12">
        <f>IF(OR(C18="",E18=""),"",IF(E18="Sí","OK",IF(E18="No aplica","No aplica",IF(I18&lt;&gt;"","CERRADO",IF(H18="","SIN PLAZO",IF(H18&lt;TODAY(),"VENCIDO","PENDIENTE"))))))</f>
        <v/>
      </c>
      <c r="K18" s="12">
        <f>IF(J18="VENCIDO",TODAY()-H18,"")</f>
        <v/>
      </c>
    </row>
    <row r="19">
      <c r="A19" s="12">
        <f>IF(C19="","",ROW()-4)</f>
        <v/>
      </c>
      <c r="B19" s="13" t="inlineStr">
        <is>
          <t>Ventilación</t>
        </is>
      </c>
      <c r="C19" s="13" t="inlineStr">
        <is>
          <t>10 m³ por trabajador o renovación mecánica de aire suficiente</t>
        </is>
      </c>
      <c r="D19" s="13" t="inlineStr">
        <is>
          <t>34</t>
        </is>
      </c>
      <c r="E19" s="13" t="inlineStr">
        <is>
          <t>Sí</t>
        </is>
      </c>
      <c r="F19" s="13" t="n"/>
      <c r="G19" s="13" t="n"/>
      <c r="H19" s="14" t="n"/>
      <c r="I19" s="14" t="n"/>
      <c r="J19" s="12">
        <f>IF(OR(C19="",E19=""),"",IF(E19="Sí","OK",IF(E19="No aplica","No aplica",IF(I19&lt;&gt;"","CERRADO",IF(H19="","SIN PLAZO",IF(H19&lt;TODAY(),"VENCIDO","PENDIENTE"))))))</f>
        <v/>
      </c>
      <c r="K19" s="12">
        <f>IF(J19="VENCIDO",TODAY()-H19,"")</f>
        <v/>
      </c>
    </row>
    <row r="20">
      <c r="A20" s="12">
        <f>IF(C20="","",ROW()-4)</f>
        <v/>
      </c>
      <c r="B20" s="13" t="inlineStr">
        <is>
          <t>Seguridad y señalización</t>
        </is>
      </c>
      <c r="C20" s="13" t="inlineStr">
        <is>
          <t>Vías de evacuación señalizadas, puertas que abren hacia la salida, sin llave ni candado durante el trabajo</t>
        </is>
      </c>
      <c r="D20" s="13" t="inlineStr">
        <is>
          <t>37</t>
        </is>
      </c>
      <c r="E20" s="13" t="inlineStr">
        <is>
          <t>Sí</t>
        </is>
      </c>
      <c r="F20" s="13" t="n"/>
      <c r="G20" s="13" t="n"/>
      <c r="H20" s="14" t="n"/>
      <c r="I20" s="14" t="n"/>
      <c r="J20" s="12">
        <f>IF(OR(C20="",E20=""),"",IF(E20="Sí","OK",IF(E20="No aplica","No aplica",IF(I20&lt;&gt;"","CERRADO",IF(H20="","SIN PLAZO",IF(H20&lt;TODAY(),"VENCIDO","PENDIENTE"))))))</f>
        <v/>
      </c>
      <c r="K20" s="12">
        <f>IF(J20="VENCIDO",TODAY()-H20,"")</f>
        <v/>
      </c>
    </row>
    <row r="21">
      <c r="A21" s="12">
        <f>IF(C21="","",ROW()-4)</f>
        <v/>
      </c>
      <c r="B21" s="13" t="inlineStr">
        <is>
          <t>Seguridad y señalización</t>
        </is>
      </c>
      <c r="C21" s="13" t="inlineStr">
        <is>
          <t>Señalización visible y permanente de zonas de peligro, vías de escape, zonas de seguridad y uso de EPP</t>
        </is>
      </c>
      <c r="D21" s="13" t="inlineStr">
        <is>
          <t>37</t>
        </is>
      </c>
      <c r="E21" s="13" t="inlineStr">
        <is>
          <t>No</t>
        </is>
      </c>
      <c r="F21" s="13" t="inlineStr">
        <is>
          <t>Falta letrero de protector auditivo en sala de compresores (foto 27-10)</t>
        </is>
      </c>
      <c r="G21" s="13" t="inlineStr">
        <is>
          <t>Prevencionista</t>
        </is>
      </c>
      <c r="H21" s="14" t="n">
        <v>46325</v>
      </c>
      <c r="I21" s="14" t="n">
        <v>46323</v>
      </c>
      <c r="J21" s="12">
        <f>IF(OR(C21="",E21=""),"",IF(E21="Sí","OK",IF(E21="No aplica","No aplica",IF(I21&lt;&gt;"","CERRADO",IF(H21="","SIN PLAZO",IF(H21&lt;TODAY(),"VENCIDO","PENDIENTE"))))))</f>
        <v/>
      </c>
      <c r="K21" s="12">
        <f>IF(J21="VENCIDO",TODAY()-H21,"")</f>
        <v/>
      </c>
    </row>
    <row r="22">
      <c r="A22" s="12">
        <f>IF(C22="","",ROW()-4)</f>
        <v/>
      </c>
      <c r="B22" s="13" t="inlineStr">
        <is>
          <t>Seguridad y señalización</t>
        </is>
      </c>
      <c r="C22" s="13" t="inlineStr">
        <is>
          <t>Partes móviles, transmisiones y puntos de operación de las máquinas protegidos</t>
        </is>
      </c>
      <c r="D22" s="13" t="inlineStr">
        <is>
          <t>38</t>
        </is>
      </c>
      <c r="E22" s="13" t="inlineStr">
        <is>
          <t>Sí</t>
        </is>
      </c>
      <c r="F22" s="13" t="n"/>
      <c r="G22" s="13" t="n"/>
      <c r="H22" s="14" t="n"/>
      <c r="I22" s="14" t="n"/>
      <c r="J22" s="12">
        <f>IF(OR(C22="",E22=""),"",IF(E22="Sí","OK",IF(E22="No aplica","No aplica",IF(I22&lt;&gt;"","CERRADO",IF(H22="","SIN PLAZO",IF(H22&lt;TODAY(),"VENCIDO","PENDIENTE"))))))</f>
        <v/>
      </c>
      <c r="K22" s="12">
        <f>IF(J22="VENCIDO",TODAY()-H22,"")</f>
        <v/>
      </c>
    </row>
    <row r="23">
      <c r="A23" s="12">
        <f>IF(C23="","",ROW()-4)</f>
        <v/>
      </c>
      <c r="B23" s="13" t="inlineStr">
        <is>
          <t>Seguridad y señalización</t>
        </is>
      </c>
      <c r="C23" s="13" t="inlineStr">
        <is>
          <t>Nadie trabaja cerca de máquinas en movimiento con ropa suelta, pelo largo suelto o adornos</t>
        </is>
      </c>
      <c r="D23" s="13" t="inlineStr">
        <is>
          <t>40</t>
        </is>
      </c>
      <c r="E23" s="13" t="inlineStr">
        <is>
          <t>Sí</t>
        </is>
      </c>
      <c r="F23" s="13" t="n"/>
      <c r="G23" s="13" t="n"/>
      <c r="H23" s="14" t="n"/>
      <c r="I23" s="14" t="n"/>
      <c r="J23" s="12">
        <f>IF(OR(C23="",E23=""),"",IF(E23="Sí","OK",IF(E23="No aplica","No aplica",IF(I23&lt;&gt;"","CERRADO",IF(H23="","SIN PLAZO",IF(H23&lt;TODAY(),"VENCIDO","PENDIENTE"))))))</f>
        <v/>
      </c>
      <c r="K23" s="12">
        <f>IF(J23="VENCIDO",TODAY()-H23,"")</f>
        <v/>
      </c>
    </row>
    <row r="24">
      <c r="A24" s="12">
        <f>IF(C24="","",ROW()-4)</f>
        <v/>
      </c>
      <c r="B24" s="13" t="inlineStr">
        <is>
          <t>Seguridad y señalización</t>
        </is>
      </c>
      <c r="C24" s="13" t="inlineStr">
        <is>
          <t>Materiales almacenados en forma segura; sustancias peligrosas según su reglamento</t>
        </is>
      </c>
      <c r="D24" s="13" t="inlineStr">
        <is>
          <t>42</t>
        </is>
      </c>
      <c r="E24" s="13" t="inlineStr">
        <is>
          <t>Sí</t>
        </is>
      </c>
      <c r="F24" s="13" t="n"/>
      <c r="G24" s="13" t="n"/>
      <c r="H24" s="14" t="n"/>
      <c r="I24" s="14" t="n"/>
      <c r="J24" s="12">
        <f>IF(OR(C24="",E24=""),"",IF(E24="Sí","OK",IF(E24="No aplica","No aplica",IF(I24&lt;&gt;"","CERRADO",IF(H24="","SIN PLAZO",IF(H24&lt;TODAY(),"VENCIDO","PENDIENTE"))))))</f>
        <v/>
      </c>
      <c r="K24" s="12">
        <f>IF(J24="VENCIDO",TODAY()-H24,"")</f>
        <v/>
      </c>
    </row>
    <row r="25">
      <c r="A25" s="12">
        <f>IF(C25="","",ROW()-4)</f>
        <v/>
      </c>
      <c r="B25" s="13" t="inlineStr">
        <is>
          <t>Incendios</t>
        </is>
      </c>
      <c r="C25" s="13" t="inlineStr">
        <is>
          <t>Programa de prevención: orden, control de combustibles y de fuentes de calor</t>
        </is>
      </c>
      <c r="D25" s="13" t="inlineStr">
        <is>
          <t>44</t>
        </is>
      </c>
      <c r="E25" s="13" t="inlineStr">
        <is>
          <t>Sí</t>
        </is>
      </c>
      <c r="F25" s="13" t="n"/>
      <c r="G25" s="13" t="n"/>
      <c r="H25" s="14" t="n"/>
      <c r="I25" s="14" t="n"/>
      <c r="J25" s="12">
        <f>IF(OR(C25="",E25=""),"",IF(E25="Sí","OK",IF(E25="No aplica","No aplica",IF(I25&lt;&gt;"","CERRADO",IF(H25="","SIN PLAZO",IF(H25&lt;TODAY(),"VENCIDO","PENDIENTE"))))))</f>
        <v/>
      </c>
      <c r="K25" s="12">
        <f>IF(J25="VENCIDO",TODAY()-H25,"")</f>
        <v/>
      </c>
    </row>
    <row r="26">
      <c r="A26" s="12">
        <f>IF(C26="","",ROW()-4)</f>
        <v/>
      </c>
      <c r="B26" s="13" t="inlineStr">
        <is>
          <t>Incendios</t>
        </is>
      </c>
      <c r="C26" s="13" t="inlineStr">
        <is>
          <t>Extintores del tipo adecuado al riesgo, certificados</t>
        </is>
      </c>
      <c r="D26" s="13" t="inlineStr">
        <is>
          <t>45</t>
        </is>
      </c>
      <c r="E26" s="13" t="inlineStr">
        <is>
          <t>Sí</t>
        </is>
      </c>
      <c r="F26" s="13" t="n"/>
      <c r="G26" s="13" t="n"/>
      <c r="H26" s="14" t="n"/>
      <c r="I26" s="14" t="n"/>
      <c r="J26" s="12">
        <f>IF(OR(C26="",E26=""),"",IF(E26="Sí","OK",IF(E26="No aplica","No aplica",IF(I26&lt;&gt;"","CERRADO",IF(H26="","SIN PLAZO",IF(H26&lt;TODAY(),"VENCIDO","PENDIENTE"))))))</f>
        <v/>
      </c>
      <c r="K26" s="12">
        <f>IF(J26="VENCIDO",TODAY()-H26,"")</f>
        <v/>
      </c>
    </row>
    <row r="27">
      <c r="A27" s="12">
        <f>IF(C27="","",ROW()-4)</f>
        <v/>
      </c>
      <c r="B27" s="13" t="inlineStr">
        <is>
          <t>Incendios</t>
        </is>
      </c>
      <c r="C27" s="13" t="inlineStr">
        <is>
          <t>Número de extintores según superficie y distancia máxima de traslado de la tabla</t>
        </is>
      </c>
      <c r="D27" s="13" t="inlineStr">
        <is>
          <t>46</t>
        </is>
      </c>
      <c r="E27" s="13" t="inlineStr">
        <is>
          <t>No</t>
        </is>
      </c>
      <c r="F27" s="13" t="inlineStr">
        <is>
          <t>Extintor de bodega de cartón tapado por pallets (foto 27-10)</t>
        </is>
      </c>
      <c r="G27" s="13" t="inlineStr">
        <is>
          <t>Jefe de bodega</t>
        </is>
      </c>
      <c r="H27" s="14" t="n"/>
      <c r="I27" s="14" t="n"/>
      <c r="J27" s="12">
        <f>IF(OR(C27="",E27=""),"",IF(E27="Sí","OK",IF(E27="No aplica","No aplica",IF(I27&lt;&gt;"","CERRADO",IF(H27="","SIN PLAZO",IF(H27&lt;TODAY(),"VENCIDO","PENDIENTE"))))))</f>
        <v/>
      </c>
      <c r="K27" s="12">
        <f>IF(J27="VENCIDO",TODAY()-H27,"")</f>
        <v/>
      </c>
    </row>
    <row r="28">
      <c r="A28" s="12">
        <f>IF(C28="","",ROW()-4)</f>
        <v/>
      </c>
      <c r="B28" s="13" t="inlineStr">
        <is>
          <t>Incendios</t>
        </is>
      </c>
      <c r="C28" s="13" t="inlineStr">
        <is>
          <t>Extintores accesibles, señalizados y a no más de 1,30 m desde el suelo hasta su base</t>
        </is>
      </c>
      <c r="D28" s="13" t="inlineStr">
        <is>
          <t>47</t>
        </is>
      </c>
      <c r="E28" s="13" t="inlineStr">
        <is>
          <t>Sí</t>
        </is>
      </c>
      <c r="F28" s="13" t="n"/>
      <c r="G28" s="13" t="n"/>
      <c r="H28" s="14" t="n"/>
      <c r="I28" s="14" t="n"/>
      <c r="J28" s="12">
        <f>IF(OR(C28="",E28=""),"",IF(E28="Sí","OK",IF(E28="No aplica","No aplica",IF(I28&lt;&gt;"","CERRADO",IF(H28="","SIN PLAZO",IF(H28&lt;TODAY(),"VENCIDO","PENDIENTE"))))))</f>
        <v/>
      </c>
      <c r="K28" s="12">
        <f>IF(J28="VENCIDO",TODAY()-H28,"")</f>
        <v/>
      </c>
    </row>
    <row r="29">
      <c r="A29" s="12">
        <f>IF(C29="","",ROW()-4)</f>
        <v/>
      </c>
      <c r="B29" s="13" t="inlineStr">
        <is>
          <t>Incendios</t>
        </is>
      </c>
      <c r="C29" s="13" t="inlineStr">
        <is>
          <t>Todo el personal instruido y entrenado en el uso de extintores</t>
        </is>
      </c>
      <c r="D29" s="13" t="inlineStr">
        <is>
          <t>48</t>
        </is>
      </c>
      <c r="E29" s="13" t="inlineStr">
        <is>
          <t>Sí</t>
        </is>
      </c>
      <c r="F29" s="13" t="n"/>
      <c r="G29" s="13" t="n"/>
      <c r="H29" s="14" t="n"/>
      <c r="I29" s="14" t="n"/>
      <c r="J29" s="12">
        <f>IF(OR(C29="",E29=""),"",IF(E29="Sí","OK",IF(E29="No aplica","No aplica",IF(I29&lt;&gt;"","CERRADO",IF(H29="","SIN PLAZO",IF(H29&lt;TODAY(),"VENCIDO","PENDIENTE"))))))</f>
        <v/>
      </c>
      <c r="K29" s="12">
        <f>IF(J29="VENCIDO",TODAY()-H29,"")</f>
        <v/>
      </c>
    </row>
    <row r="30">
      <c r="A30" s="12">
        <f>IF(C30="","",ROW()-4)</f>
        <v/>
      </c>
      <c r="B30" s="13" t="inlineStr">
        <is>
          <t>Incendios</t>
        </is>
      </c>
      <c r="C30" s="13" t="inlineStr">
        <is>
          <t>Mantención de extintores al menos una vez al año, con etiqueta al día</t>
        </is>
      </c>
      <c r="D30" s="13" t="inlineStr">
        <is>
          <t>51</t>
        </is>
      </c>
      <c r="E30" s="13" t="inlineStr">
        <is>
          <t>Sí</t>
        </is>
      </c>
      <c r="F30" s="13" t="n"/>
      <c r="G30" s="13" t="n"/>
      <c r="H30" s="14" t="n"/>
      <c r="I30" s="14" t="n"/>
      <c r="J30" s="12">
        <f>IF(OR(C30="",E30=""),"",IF(E30="Sí","OK",IF(E30="No aplica","No aplica",IF(I30&lt;&gt;"","CERRADO",IF(H30="","SIN PLAZO",IF(H30&lt;TODAY(),"VENCIDO","PENDIENTE"))))))</f>
        <v/>
      </c>
      <c r="K30" s="12">
        <f>IF(J30="VENCIDO",TODAY()-H30,"")</f>
        <v/>
      </c>
    </row>
    <row r="31">
      <c r="A31" s="12">
        <f>IF(C31="","",ROW()-4)</f>
        <v/>
      </c>
      <c r="B31" s="13" t="inlineStr">
        <is>
          <t>Elementos de protección personal</t>
        </is>
      </c>
      <c r="C31" s="13" t="inlineStr">
        <is>
          <t>EPP entregados sin costo, adecuados al riesgo, con capacitación y en buen estado</t>
        </is>
      </c>
      <c r="D31" s="13" t="inlineStr">
        <is>
          <t>53</t>
        </is>
      </c>
      <c r="E31" s="13" t="inlineStr">
        <is>
          <t>Sí</t>
        </is>
      </c>
      <c r="F31" s="13" t="n"/>
      <c r="G31" s="13" t="n"/>
      <c r="H31" s="14" t="n"/>
      <c r="I31" s="14" t="n"/>
      <c r="J31" s="12">
        <f>IF(OR(C31="",E31=""),"",IF(E31="Sí","OK",IF(E31="No aplica","No aplica",IF(I31&lt;&gt;"","CERRADO",IF(H31="","SIN PLAZO",IF(H31&lt;TODAY(),"VENCIDO","PENDIENTE"))))))</f>
        <v/>
      </c>
      <c r="K31" s="12">
        <f>IF(J31="VENCIDO",TODAY()-H31,"")</f>
        <v/>
      </c>
    </row>
    <row r="32">
      <c r="A32" s="12">
        <f>IF(C32="","",ROW()-4)</f>
        <v/>
      </c>
      <c r="B32" s="13" t="inlineStr">
        <is>
          <t>Elementos de protección personal</t>
        </is>
      </c>
      <c r="C32" s="13" t="inlineStr">
        <is>
          <t>EPP certificados según la normativa de calidad</t>
        </is>
      </c>
      <c r="D32" s="13" t="inlineStr">
        <is>
          <t>54</t>
        </is>
      </c>
      <c r="E32" s="13" t="inlineStr">
        <is>
          <t>Sí</t>
        </is>
      </c>
      <c r="F32" s="13" t="n"/>
      <c r="G32" s="13" t="n"/>
      <c r="H32" s="14" t="n"/>
      <c r="I32" s="14" t="n"/>
      <c r="J32" s="12">
        <f>IF(OR(C32="",E32=""),"",IF(E32="Sí","OK",IF(E32="No aplica","No aplica",IF(I32&lt;&gt;"","CERRADO",IF(H32="","SIN PLAZO",IF(H32&lt;TODAY(),"VENCIDO","PENDIENTE"))))))</f>
        <v/>
      </c>
      <c r="K32" s="12">
        <f>IF(J32="VENCIDO",TODAY()-H32,"")</f>
        <v/>
      </c>
    </row>
    <row r="33">
      <c r="A33" s="12">
        <f>IF(C33="","",ROW()-4)</f>
        <v/>
      </c>
      <c r="B33" s="13" t="inlineStr">
        <is>
          <t>Ruido</t>
        </is>
      </c>
      <c r="C33" s="13" t="inlineStr">
        <is>
          <t>Exposición medida; nadie sobre 85 dB(A) lento en 8 horas sin control</t>
        </is>
      </c>
      <c r="D33" s="13" t="inlineStr">
        <is>
          <t>74</t>
        </is>
      </c>
      <c r="E33" s="13" t="inlineStr">
        <is>
          <t>No</t>
        </is>
      </c>
      <c r="F33" s="13" t="inlineStr">
        <is>
          <t>No hay medición de ruido en sala de compresores (foto 27-10)</t>
        </is>
      </c>
      <c r="G33" s="13" t="inlineStr">
        <is>
          <t>Prevencionista</t>
        </is>
      </c>
      <c r="H33" s="14" t="n">
        <v>46371</v>
      </c>
      <c r="I33" s="14" t="n"/>
      <c r="J33" s="12">
        <f>IF(OR(C33="",E33=""),"",IF(E33="Sí","OK",IF(E33="No aplica","No aplica",IF(I33&lt;&gt;"","CERRADO",IF(H33="","SIN PLAZO",IF(H33&lt;TODAY(),"VENCIDO","PENDIENTE"))))))</f>
        <v/>
      </c>
      <c r="K33" s="12">
        <f>IF(J33="VENCIDO",TODAY()-H33,"")</f>
        <v/>
      </c>
    </row>
    <row r="34">
      <c r="A34" s="12">
        <f>IF(C34="","",ROW()-4)</f>
        <v/>
      </c>
      <c r="B34" s="13" t="inlineStr">
        <is>
          <t>Ruido</t>
        </is>
      </c>
      <c r="C34" s="13" t="inlineStr">
        <is>
          <t>Tiempos de exposición según la tabla para niveles distintos de 85 dB(A)</t>
        </is>
      </c>
      <c r="D34" s="13" t="inlineStr">
        <is>
          <t>75</t>
        </is>
      </c>
      <c r="E34" s="13" t="inlineStr">
        <is>
          <t>Sí</t>
        </is>
      </c>
      <c r="F34" s="13" t="n"/>
      <c r="G34" s="13" t="n"/>
      <c r="H34" s="14" t="n"/>
      <c r="I34" s="14" t="n"/>
      <c r="J34" s="12">
        <f>IF(OR(C34="",E34=""),"",IF(E34="Sí","OK",IF(E34="No aplica","No aplica",IF(I34&lt;&gt;"","CERRADO",IF(H34="","SIN PLAZO",IF(H34&lt;TODAY(),"VENCIDO","PENDIENTE"))))))</f>
        <v/>
      </c>
      <c r="K34" s="12">
        <f>IF(J34="VENCIDO",TODAY()-H34,"")</f>
        <v/>
      </c>
    </row>
    <row r="35">
      <c r="A35" s="12">
        <f>IF(C35="","",ROW()-4)</f>
        <v/>
      </c>
      <c r="B35" s="13" t="inlineStr">
        <is>
          <t>Temperatura</t>
        </is>
      </c>
      <c r="C35" s="13" t="inlineStr">
        <is>
          <t>Puestos con calor evaluados con el índice TGBH</t>
        </is>
      </c>
      <c r="D35" s="13" t="inlineStr">
        <is>
          <t>96</t>
        </is>
      </c>
      <c r="E35" s="13" t="inlineStr">
        <is>
          <t>No aplica</t>
        </is>
      </c>
      <c r="F35" s="13" t="n"/>
      <c r="G35" s="13" t="n"/>
      <c r="H35" s="14" t="n"/>
      <c r="I35" s="14" t="n"/>
      <c r="J35" s="12">
        <f>IF(OR(C35="",E35=""),"",IF(E35="Sí","OK",IF(E35="No aplica","No aplica",IF(I35&lt;&gt;"","CERRADO",IF(H35="","SIN PLAZO",IF(H35&lt;TODAY(),"VENCIDO","PENDIENTE"))))))</f>
        <v/>
      </c>
      <c r="K35" s="12">
        <f>IF(J35="VENCIDO",TODAY()-H35,"")</f>
        <v/>
      </c>
    </row>
    <row r="36">
      <c r="A36" s="12">
        <f>IF(C36="","",ROW()-4)</f>
        <v/>
      </c>
      <c r="B36" s="13" t="inlineStr">
        <is>
          <t>Temperatura</t>
        </is>
      </c>
      <c r="C36" s="13" t="inlineStr">
        <is>
          <t>Ropa adecuada y aislante para quienes trabajan en frío</t>
        </is>
      </c>
      <c r="D36" s="13" t="inlineStr">
        <is>
          <t>100</t>
        </is>
      </c>
      <c r="E36" s="13" t="inlineStr">
        <is>
          <t>Sí</t>
        </is>
      </c>
      <c r="F36" s="13" t="n"/>
      <c r="G36" s="13" t="n"/>
      <c r="H36" s="14" t="n"/>
      <c r="I36" s="14" t="n"/>
      <c r="J36" s="12">
        <f>IF(OR(C36="",E36=""),"",IF(E36="Sí","OK",IF(E36="No aplica","No aplica",IF(I36&lt;&gt;"","CERRADO",IF(H36="","SIN PLAZO",IF(H36&lt;TODAY(),"VENCIDO","PENDIENTE"))))))</f>
        <v/>
      </c>
      <c r="K36" s="12">
        <f>IF(J36="VENCIDO",TODAY()-H36,"")</f>
        <v/>
      </c>
    </row>
    <row r="37">
      <c r="A37" s="12">
        <f>IF(C37="","",ROW()-4)</f>
        <v/>
      </c>
      <c r="B37" s="13" t="inlineStr">
        <is>
          <t>Temperatura</t>
        </is>
      </c>
      <c r="C37" s="13" t="inlineStr">
        <is>
          <t>Pausas en zonas temperadas para quienes trabajan expuestos al frío</t>
        </is>
      </c>
      <c r="D37" s="13" t="inlineStr">
        <is>
          <t>101</t>
        </is>
      </c>
      <c r="E37" s="13" t="inlineStr">
        <is>
          <t>Sí</t>
        </is>
      </c>
      <c r="F37" s="13" t="n"/>
      <c r="G37" s="13" t="n"/>
      <c r="H37" s="14" t="n"/>
      <c r="I37" s="14" t="n"/>
      <c r="J37" s="12">
        <f>IF(OR(C37="",E37=""),"",IF(E37="Sí","OK",IF(E37="No aplica","No aplica",IF(I37&lt;&gt;"","CERRADO",IF(H37="","SIN PLAZO",IF(H37&lt;TODAY(),"VENCIDO","PENDIENTE"))))))</f>
        <v/>
      </c>
      <c r="K37" s="12">
        <f>IF(J37="VENCIDO",TODAY()-H37,"")</f>
        <v/>
      </c>
    </row>
    <row r="38">
      <c r="A38" s="12">
        <f>IF(C38="","",ROW()-4)</f>
        <v/>
      </c>
      <c r="B38" s="13" t="inlineStr">
        <is>
          <t>Temperatura</t>
        </is>
      </c>
      <c r="C38" s="13" t="inlineStr">
        <is>
          <t>Cámaras frigoríficas con sistema de seguridad que permita salir rápido en una emergencia</t>
        </is>
      </c>
      <c r="D38" s="13" t="inlineStr">
        <is>
          <t>102</t>
        </is>
      </c>
      <c r="E38" s="13" t="inlineStr">
        <is>
          <t>Sí</t>
        </is>
      </c>
      <c r="F38" s="13" t="n"/>
      <c r="G38" s="13" t="n"/>
      <c r="H38" s="14" t="n"/>
      <c r="I38" s="14" t="n"/>
      <c r="J38" s="12">
        <f>IF(OR(C38="",E38=""),"",IF(E38="Sí","OK",IF(E38="No aplica","No aplica",IF(I38&lt;&gt;"","CERRADO",IF(H38="","SIN PLAZO",IF(H38&lt;TODAY(),"VENCIDO","PENDIENTE"))))))</f>
        <v/>
      </c>
      <c r="K38" s="12">
        <f>IF(J38="VENCIDO",TODAY()-H38,"")</f>
        <v/>
      </c>
    </row>
    <row r="39">
      <c r="A39" s="12">
        <f>IF(C39="","",ROW()-4)</f>
        <v/>
      </c>
      <c r="B39" s="13" t="inlineStr">
        <is>
          <t>Iluminación</t>
        </is>
      </c>
      <c r="C39" s="13" t="inlineStr">
        <is>
          <t>Iluminación promedio de cada puesto al menos la de la tabla para su tipo de tarea</t>
        </is>
      </c>
      <c r="D39" s="13" t="inlineStr">
        <is>
          <t>103</t>
        </is>
      </c>
      <c r="E39" s="13" t="inlineStr">
        <is>
          <t>Sí</t>
        </is>
      </c>
      <c r="F39" s="13" t="n"/>
      <c r="G39" s="13" t="n"/>
      <c r="H39" s="14" t="n"/>
      <c r="I39" s="14" t="n"/>
      <c r="J39" s="12">
        <f>IF(OR(C39="",E39=""),"",IF(E39="Sí","OK",IF(E39="No aplica","No aplica",IF(I39&lt;&gt;"","CERRADO",IF(H39="","SIN PLAZO",IF(H39&lt;TODAY(),"VENCIDO","PENDIENTE"))))))</f>
        <v/>
      </c>
      <c r="K39" s="12">
        <f>IF(J39="VENCIDO",TODAY()-H39,"")</f>
        <v/>
      </c>
    </row>
    <row r="40">
      <c r="A40" s="12">
        <f>IF(C40="","",ROW()-4)</f>
        <v/>
      </c>
      <c r="B40" s="13" t="n"/>
      <c r="C40" s="13" t="n"/>
      <c r="D40" s="13" t="n"/>
      <c r="E40" s="13" t="n"/>
      <c r="F40" s="13" t="n"/>
      <c r="G40" s="13" t="n"/>
      <c r="H40" s="14" t="n"/>
      <c r="I40" s="14" t="n"/>
      <c r="J40" s="12">
        <f>IF(OR(C40="",E40=""),"",IF(E40="Sí","OK",IF(E40="No aplica","No aplica",IF(I40&lt;&gt;"","CERRADO",IF(H40="","SIN PLAZO",IF(H40&lt;TODAY(),"VENCIDO","PENDIENTE"))))))</f>
        <v/>
      </c>
      <c r="K40" s="12">
        <f>IF(J40="VENCIDO",TODAY()-H40,"")</f>
        <v/>
      </c>
    </row>
    <row r="41">
      <c r="A41" s="12">
        <f>IF(C41="","",ROW()-4)</f>
        <v/>
      </c>
      <c r="B41" s="13" t="n"/>
      <c r="C41" s="13" t="n"/>
      <c r="D41" s="13" t="n"/>
      <c r="E41" s="13" t="n"/>
      <c r="F41" s="13" t="n"/>
      <c r="G41" s="13" t="n"/>
      <c r="H41" s="14" t="n"/>
      <c r="I41" s="14" t="n"/>
      <c r="J41" s="12">
        <f>IF(OR(C41="",E41=""),"",IF(E41="Sí","OK",IF(E41="No aplica","No aplica",IF(I41&lt;&gt;"","CERRADO",IF(H41="","SIN PLAZO",IF(H41&lt;TODAY(),"VENCIDO","PENDIENTE"))))))</f>
        <v/>
      </c>
      <c r="K41" s="12">
        <f>IF(J41="VENCIDO",TODAY()-H41,"")</f>
        <v/>
      </c>
    </row>
    <row r="42">
      <c r="A42" s="12">
        <f>IF(C42="","",ROW()-4)</f>
        <v/>
      </c>
      <c r="B42" s="13" t="n"/>
      <c r="C42" s="13" t="n"/>
      <c r="D42" s="13" t="n"/>
      <c r="E42" s="13" t="n"/>
      <c r="F42" s="13" t="n"/>
      <c r="G42" s="13" t="n"/>
      <c r="H42" s="14" t="n"/>
      <c r="I42" s="14" t="n"/>
      <c r="J42" s="12">
        <f>IF(OR(C42="",E42=""),"",IF(E42="Sí","OK",IF(E42="No aplica","No aplica",IF(I42&lt;&gt;"","CERRADO",IF(H42="","SIN PLAZO",IF(H42&lt;TODAY(),"VENCIDO","PENDIENTE"))))))</f>
        <v/>
      </c>
      <c r="K42" s="12">
        <f>IF(J42="VENCIDO",TODAY()-H42,"")</f>
        <v/>
      </c>
    </row>
    <row r="43">
      <c r="A43" s="12">
        <f>IF(C43="","",ROW()-4)</f>
        <v/>
      </c>
      <c r="B43" s="13" t="n"/>
      <c r="C43" s="13" t="n"/>
      <c r="D43" s="13" t="n"/>
      <c r="E43" s="13" t="n"/>
      <c r="F43" s="13" t="n"/>
      <c r="G43" s="13" t="n"/>
      <c r="H43" s="14" t="n"/>
      <c r="I43" s="14" t="n"/>
      <c r="J43" s="12">
        <f>IF(OR(C43="",E43=""),"",IF(E43="Sí","OK",IF(E43="No aplica","No aplica",IF(I43&lt;&gt;"","CERRADO",IF(H43="","SIN PLAZO",IF(H43&lt;TODAY(),"VENCIDO","PENDIENTE"))))))</f>
        <v/>
      </c>
      <c r="K43" s="12">
        <f>IF(J43="VENCIDO",TODAY()-H43,"")</f>
        <v/>
      </c>
    </row>
    <row r="44">
      <c r="A44" s="12">
        <f>IF(C44="","",ROW()-4)</f>
        <v/>
      </c>
      <c r="B44" s="13" t="n"/>
      <c r="C44" s="13" t="n"/>
      <c r="D44" s="13" t="n"/>
      <c r="E44" s="13" t="n"/>
      <c r="F44" s="13" t="n"/>
      <c r="G44" s="13" t="n"/>
      <c r="H44" s="14" t="n"/>
      <c r="I44" s="14" t="n"/>
      <c r="J44" s="12">
        <f>IF(OR(C44="",E44=""),"",IF(E44="Sí","OK",IF(E44="No aplica","No aplica",IF(I44&lt;&gt;"","CERRADO",IF(H44="","SIN PLAZO",IF(H44&lt;TODAY(),"VENCIDO","PENDIENTE"))))))</f>
        <v/>
      </c>
      <c r="K44" s="12">
        <f>IF(J44="VENCIDO",TODAY()-H44,"")</f>
        <v/>
      </c>
    </row>
    <row r="45">
      <c r="A45" s="12">
        <f>IF(C45="","",ROW()-4)</f>
        <v/>
      </c>
      <c r="B45" s="13" t="n"/>
      <c r="C45" s="13" t="n"/>
      <c r="D45" s="13" t="n"/>
      <c r="E45" s="13" t="n"/>
      <c r="F45" s="13" t="n"/>
      <c r="G45" s="13" t="n"/>
      <c r="H45" s="14" t="n"/>
      <c r="I45" s="14" t="n"/>
      <c r="J45" s="12">
        <f>IF(OR(C45="",E45=""),"",IF(E45="Sí","OK",IF(E45="No aplica","No aplica",IF(I45&lt;&gt;"","CERRADO",IF(H45="","SIN PLAZO",IF(H45&lt;TODAY(),"VENCIDO","PENDIENTE"))))))</f>
        <v/>
      </c>
      <c r="K45" s="12">
        <f>IF(J45="VENCIDO",TODAY()-H45,"")</f>
        <v/>
      </c>
    </row>
    <row r="46">
      <c r="A46" s="12">
        <f>IF(C46="","",ROW()-4)</f>
        <v/>
      </c>
      <c r="B46" s="13" t="n"/>
      <c r="C46" s="13" t="n"/>
      <c r="D46" s="13" t="n"/>
      <c r="E46" s="13" t="n"/>
      <c r="F46" s="13" t="n"/>
      <c r="G46" s="13" t="n"/>
      <c r="H46" s="14" t="n"/>
      <c r="I46" s="14" t="n"/>
      <c r="J46" s="12">
        <f>IF(OR(C46="",E46=""),"",IF(E46="Sí","OK",IF(E46="No aplica","No aplica",IF(I46&lt;&gt;"","CERRADO",IF(H46="","SIN PLAZO",IF(H46&lt;TODAY(),"VENCIDO","PENDIENTE"))))))</f>
        <v/>
      </c>
      <c r="K46" s="12">
        <f>IF(J46="VENCIDO",TODAY()-H46,"")</f>
        <v/>
      </c>
    </row>
    <row r="47">
      <c r="A47" s="12">
        <f>IF(C47="","",ROW()-4)</f>
        <v/>
      </c>
      <c r="B47" s="13" t="n"/>
      <c r="C47" s="13" t="n"/>
      <c r="D47" s="13" t="n"/>
      <c r="E47" s="13" t="n"/>
      <c r="F47" s="13" t="n"/>
      <c r="G47" s="13" t="n"/>
      <c r="H47" s="14" t="n"/>
      <c r="I47" s="14" t="n"/>
      <c r="J47" s="12">
        <f>IF(OR(C47="",E47=""),"",IF(E47="Sí","OK",IF(E47="No aplica","No aplica",IF(I47&lt;&gt;"","CERRADO",IF(H47="","SIN PLAZO",IF(H47&lt;TODAY(),"VENCIDO","PENDIENTE"))))))</f>
        <v/>
      </c>
      <c r="K47" s="12">
        <f>IF(J47="VENCIDO",TODAY()-H47,"")</f>
        <v/>
      </c>
    </row>
    <row r="48">
      <c r="A48" s="12">
        <f>IF(C48="","",ROW()-4)</f>
        <v/>
      </c>
      <c r="B48" s="13" t="n"/>
      <c r="C48" s="13" t="n"/>
      <c r="D48" s="13" t="n"/>
      <c r="E48" s="13" t="n"/>
      <c r="F48" s="13" t="n"/>
      <c r="G48" s="13" t="n"/>
      <c r="H48" s="14" t="n"/>
      <c r="I48" s="14" t="n"/>
      <c r="J48" s="12">
        <f>IF(OR(C48="",E48=""),"",IF(E48="Sí","OK",IF(E48="No aplica","No aplica",IF(I48&lt;&gt;"","CERRADO",IF(H48="","SIN PLAZO",IF(H48&lt;TODAY(),"VENCIDO","PENDIENTE"))))))</f>
        <v/>
      </c>
      <c r="K48" s="12">
        <f>IF(J48="VENCIDO",TODAY()-H48,"")</f>
        <v/>
      </c>
    </row>
    <row r="49">
      <c r="A49" s="12">
        <f>IF(C49="","",ROW()-4)</f>
        <v/>
      </c>
      <c r="B49" s="13" t="n"/>
      <c r="C49" s="13" t="n"/>
      <c r="D49" s="13" t="n"/>
      <c r="E49" s="13" t="n"/>
      <c r="F49" s="13" t="n"/>
      <c r="G49" s="13" t="n"/>
      <c r="H49" s="14" t="n"/>
      <c r="I49" s="14" t="n"/>
      <c r="J49" s="12">
        <f>IF(OR(C49="",E49=""),"",IF(E49="Sí","OK",IF(E49="No aplica","No aplica",IF(I49&lt;&gt;"","CERRADO",IF(H49="","SIN PLAZO",IF(H49&lt;TODAY(),"VENCIDO","PENDIENTE"))))))</f>
        <v/>
      </c>
      <c r="K49" s="12">
        <f>IF(J49="VENCIDO",TODAY()-H49,"")</f>
        <v/>
      </c>
    </row>
    <row r="50">
      <c r="A50" s="12">
        <f>IF(C50="","",ROW()-4)</f>
        <v/>
      </c>
      <c r="B50" s="13" t="n"/>
      <c r="C50" s="13" t="n"/>
      <c r="D50" s="13" t="n"/>
      <c r="E50" s="13" t="n"/>
      <c r="F50" s="13" t="n"/>
      <c r="G50" s="13" t="n"/>
      <c r="H50" s="14" t="n"/>
      <c r="I50" s="14" t="n"/>
      <c r="J50" s="12">
        <f>IF(OR(C50="",E50=""),"",IF(E50="Sí","OK",IF(E50="No aplica","No aplica",IF(I50&lt;&gt;"","CERRADO",IF(H50="","SIN PLAZO",IF(H50&lt;TODAY(),"VENCIDO","PENDIENTE"))))))</f>
        <v/>
      </c>
      <c r="K50" s="12">
        <f>IF(J50="VENCIDO",TODAY()-H50,"")</f>
        <v/>
      </c>
    </row>
    <row r="51">
      <c r="A51" s="12">
        <f>IF(C51="","",ROW()-4)</f>
        <v/>
      </c>
      <c r="B51" s="13" t="n"/>
      <c r="C51" s="13" t="n"/>
      <c r="D51" s="13" t="n"/>
      <c r="E51" s="13" t="n"/>
      <c r="F51" s="13" t="n"/>
      <c r="G51" s="13" t="n"/>
      <c r="H51" s="14" t="n"/>
      <c r="I51" s="14" t="n"/>
      <c r="J51" s="12">
        <f>IF(OR(C51="",E51=""),"",IF(E51="Sí","OK",IF(E51="No aplica","No aplica",IF(I51&lt;&gt;"","CERRADO",IF(H51="","SIN PLAZO",IF(H51&lt;TODAY(),"VENCIDO","PENDIENTE"))))))</f>
        <v/>
      </c>
      <c r="K51" s="12">
        <f>IF(J51="VENCIDO",TODAY()-H51,"")</f>
        <v/>
      </c>
    </row>
    <row r="52">
      <c r="A52" s="12">
        <f>IF(C52="","",ROW()-4)</f>
        <v/>
      </c>
      <c r="B52" s="13" t="n"/>
      <c r="C52" s="13" t="n"/>
      <c r="D52" s="13" t="n"/>
      <c r="E52" s="13" t="n"/>
      <c r="F52" s="13" t="n"/>
      <c r="G52" s="13" t="n"/>
      <c r="H52" s="14" t="n"/>
      <c r="I52" s="14" t="n"/>
      <c r="J52" s="12">
        <f>IF(OR(C52="",E52=""),"",IF(E52="Sí","OK",IF(E52="No aplica","No aplica",IF(I52&lt;&gt;"","CERRADO",IF(H52="","SIN PLAZO",IF(H52&lt;TODAY(),"VENCIDO","PENDIENTE"))))))</f>
        <v/>
      </c>
      <c r="K52" s="12">
        <f>IF(J52="VENCIDO",TODAY()-H52,"")</f>
        <v/>
      </c>
    </row>
    <row r="53">
      <c r="A53" s="12">
        <f>IF(C53="","",ROW()-4)</f>
        <v/>
      </c>
      <c r="B53" s="13" t="n"/>
      <c r="C53" s="13" t="n"/>
      <c r="D53" s="13" t="n"/>
      <c r="E53" s="13" t="n"/>
      <c r="F53" s="13" t="n"/>
      <c r="G53" s="13" t="n"/>
      <c r="H53" s="14" t="n"/>
      <c r="I53" s="14" t="n"/>
      <c r="J53" s="12">
        <f>IF(OR(C53="",E53=""),"",IF(E53="Sí","OK",IF(E53="No aplica","No aplica",IF(I53&lt;&gt;"","CERRADO",IF(H53="","SIN PLAZO",IF(H53&lt;TODAY(),"VENCIDO","PENDIENTE"))))))</f>
        <v/>
      </c>
      <c r="K53" s="12">
        <f>IF(J53="VENCIDO",TODAY()-H53,"")</f>
        <v/>
      </c>
    </row>
    <row r="54">
      <c r="A54" s="12">
        <f>IF(C54="","",ROW()-4)</f>
        <v/>
      </c>
      <c r="B54" s="13" t="n"/>
      <c r="C54" s="13" t="n"/>
      <c r="D54" s="13" t="n"/>
      <c r="E54" s="13" t="n"/>
      <c r="F54" s="13" t="n"/>
      <c r="G54" s="13" t="n"/>
      <c r="H54" s="14" t="n"/>
      <c r="I54" s="14" t="n"/>
      <c r="J54" s="12">
        <f>IF(OR(C54="",E54=""),"",IF(E54="Sí","OK",IF(E54="No aplica","No aplica",IF(I54&lt;&gt;"","CERRADO",IF(H54="","SIN PLAZO",IF(H54&lt;TODAY(),"VENCIDO","PENDIENTE"))))))</f>
        <v/>
      </c>
      <c r="K54" s="12">
        <f>IF(J54="VENCIDO",TODAY()-H54,"")</f>
        <v/>
      </c>
    </row>
    <row r="55">
      <c r="A55" s="12">
        <f>IF(C55="","",ROW()-4)</f>
        <v/>
      </c>
      <c r="B55" s="13" t="n"/>
      <c r="C55" s="13" t="n"/>
      <c r="D55" s="13" t="n"/>
      <c r="E55" s="13" t="n"/>
      <c r="F55" s="13" t="n"/>
      <c r="G55" s="13" t="n"/>
      <c r="H55" s="14" t="n"/>
      <c r="I55" s="14" t="n"/>
      <c r="J55" s="12">
        <f>IF(OR(C55="",E55=""),"",IF(E55="Sí","OK",IF(E55="No aplica","No aplica",IF(I55&lt;&gt;"","CERRADO",IF(H55="","SIN PLAZO",IF(H55&lt;TODAY(),"VENCIDO","PENDIENTE"))))))</f>
        <v/>
      </c>
      <c r="K55" s="12">
        <f>IF(J55="VENCIDO",TODAY()-H55,"")</f>
        <v/>
      </c>
    </row>
    <row r="56">
      <c r="A56" s="12">
        <f>IF(C56="","",ROW()-4)</f>
        <v/>
      </c>
      <c r="B56" s="13" t="n"/>
      <c r="C56" s="13" t="n"/>
      <c r="D56" s="13" t="n"/>
      <c r="E56" s="13" t="n"/>
      <c r="F56" s="13" t="n"/>
      <c r="G56" s="13" t="n"/>
      <c r="H56" s="14" t="n"/>
      <c r="I56" s="14" t="n"/>
      <c r="J56" s="12">
        <f>IF(OR(C56="",E56=""),"",IF(E56="Sí","OK",IF(E56="No aplica","No aplica",IF(I56&lt;&gt;"","CERRADO",IF(H56="","SIN PLAZO",IF(H56&lt;TODAY(),"VENCIDO","PENDIENTE"))))))</f>
        <v/>
      </c>
      <c r="K56" s="12">
        <f>IF(J56="VENCIDO",TODAY()-H56,"")</f>
        <v/>
      </c>
    </row>
    <row r="57">
      <c r="A57" s="12">
        <f>IF(C57="","",ROW()-4)</f>
        <v/>
      </c>
      <c r="B57" s="13" t="n"/>
      <c r="C57" s="13" t="n"/>
      <c r="D57" s="13" t="n"/>
      <c r="E57" s="13" t="n"/>
      <c r="F57" s="13" t="n"/>
      <c r="G57" s="13" t="n"/>
      <c r="H57" s="14" t="n"/>
      <c r="I57" s="14" t="n"/>
      <c r="J57" s="12">
        <f>IF(OR(C57="",E57=""),"",IF(E57="Sí","OK",IF(E57="No aplica","No aplica",IF(I57&lt;&gt;"","CERRADO",IF(H57="","SIN PLAZO",IF(H57&lt;TODAY(),"VENCIDO","PENDIENTE"))))))</f>
        <v/>
      </c>
      <c r="K57" s="12">
        <f>IF(J57="VENCIDO",TODAY()-H57,"")</f>
        <v/>
      </c>
    </row>
    <row r="58">
      <c r="A58" s="12">
        <f>IF(C58="","",ROW()-4)</f>
        <v/>
      </c>
      <c r="B58" s="13" t="n"/>
      <c r="C58" s="13" t="n"/>
      <c r="D58" s="13" t="n"/>
      <c r="E58" s="13" t="n"/>
      <c r="F58" s="13" t="n"/>
      <c r="G58" s="13" t="n"/>
      <c r="H58" s="14" t="n"/>
      <c r="I58" s="14" t="n"/>
      <c r="J58" s="12">
        <f>IF(OR(C58="",E58=""),"",IF(E58="Sí","OK",IF(E58="No aplica","No aplica",IF(I58&lt;&gt;"","CERRADO",IF(H58="","SIN PLAZO",IF(H58&lt;TODAY(),"VENCIDO","PENDIENTE"))))))</f>
        <v/>
      </c>
      <c r="K58" s="12">
        <f>IF(J58="VENCIDO",TODAY()-H58,"")</f>
        <v/>
      </c>
    </row>
    <row r="59">
      <c r="A59" s="12">
        <f>IF(C59="","",ROW()-4)</f>
        <v/>
      </c>
      <c r="B59" s="13" t="n"/>
      <c r="C59" s="13" t="n"/>
      <c r="D59" s="13" t="n"/>
      <c r="E59" s="13" t="n"/>
      <c r="F59" s="13" t="n"/>
      <c r="G59" s="13" t="n"/>
      <c r="H59" s="14" t="n"/>
      <c r="I59" s="14" t="n"/>
      <c r="J59" s="12">
        <f>IF(OR(C59="",E59=""),"",IF(E59="Sí","OK",IF(E59="No aplica","No aplica",IF(I59&lt;&gt;"","CERRADO",IF(H59="","SIN PLAZO",IF(H59&lt;TODAY(),"VENCIDO","PENDIENTE"))))))</f>
        <v/>
      </c>
      <c r="K59" s="12">
        <f>IF(J59="VENCIDO",TODAY()-H59,"")</f>
        <v/>
      </c>
    </row>
    <row r="60">
      <c r="A60" s="12">
        <f>IF(C60="","",ROW()-4)</f>
        <v/>
      </c>
      <c r="B60" s="13" t="n"/>
      <c r="C60" s="13" t="n"/>
      <c r="D60" s="13" t="n"/>
      <c r="E60" s="13" t="n"/>
      <c r="F60" s="13" t="n"/>
      <c r="G60" s="13" t="n"/>
      <c r="H60" s="14" t="n"/>
      <c r="I60" s="14" t="n"/>
      <c r="J60" s="12">
        <f>IF(OR(C60="",E60=""),"",IF(E60="Sí","OK",IF(E60="No aplica","No aplica",IF(I60&lt;&gt;"","CERRADO",IF(H60="","SIN PLAZO",IF(H60&lt;TODAY(),"VENCIDO","PENDIENTE"))))))</f>
        <v/>
      </c>
      <c r="K60" s="12">
        <f>IF(J60="VENCIDO",TODAY()-H60,"")</f>
        <v/>
      </c>
    </row>
    <row r="61">
      <c r="A61" s="12">
        <f>IF(C61="","",ROW()-4)</f>
        <v/>
      </c>
      <c r="B61" s="13" t="n"/>
      <c r="C61" s="13" t="n"/>
      <c r="D61" s="13" t="n"/>
      <c r="E61" s="13" t="n"/>
      <c r="F61" s="13" t="n"/>
      <c r="G61" s="13" t="n"/>
      <c r="H61" s="14" t="n"/>
      <c r="I61" s="14" t="n"/>
      <c r="J61" s="12">
        <f>IF(OR(C61="",E61=""),"",IF(E61="Sí","OK",IF(E61="No aplica","No aplica",IF(I61&lt;&gt;"","CERRADO",IF(H61="","SIN PLAZO",IF(H61&lt;TODAY(),"VENCIDO","PENDIENTE"))))))</f>
        <v/>
      </c>
      <c r="K61" s="12">
        <f>IF(J61="VENCIDO",TODAY()-H61,"")</f>
        <v/>
      </c>
    </row>
    <row r="62">
      <c r="A62" s="12">
        <f>IF(C62="","",ROW()-4)</f>
        <v/>
      </c>
      <c r="B62" s="13" t="n"/>
      <c r="C62" s="13" t="n"/>
      <c r="D62" s="13" t="n"/>
      <c r="E62" s="13" t="n"/>
      <c r="F62" s="13" t="n"/>
      <c r="G62" s="13" t="n"/>
      <c r="H62" s="14" t="n"/>
      <c r="I62" s="14" t="n"/>
      <c r="J62" s="12">
        <f>IF(OR(C62="",E62=""),"",IF(E62="Sí","OK",IF(E62="No aplica","No aplica",IF(I62&lt;&gt;"","CERRADO",IF(H62="","SIN PLAZO",IF(H62&lt;TODAY(),"VENCIDO","PENDIENTE"))))))</f>
        <v/>
      </c>
      <c r="K62" s="12">
        <f>IF(J62="VENCIDO",TODAY()-H62,"")</f>
        <v/>
      </c>
    </row>
    <row r="63">
      <c r="A63" s="12">
        <f>IF(C63="","",ROW()-4)</f>
        <v/>
      </c>
      <c r="B63" s="13" t="n"/>
      <c r="C63" s="13" t="n"/>
      <c r="D63" s="13" t="n"/>
      <c r="E63" s="13" t="n"/>
      <c r="F63" s="13" t="n"/>
      <c r="G63" s="13" t="n"/>
      <c r="H63" s="14" t="n"/>
      <c r="I63" s="14" t="n"/>
      <c r="J63" s="12">
        <f>IF(OR(C63="",E63=""),"",IF(E63="Sí","OK",IF(E63="No aplica","No aplica",IF(I63&lt;&gt;"","CERRADO",IF(H63="","SIN PLAZO",IF(H63&lt;TODAY(),"VENCIDO","PENDIENTE"))))))</f>
        <v/>
      </c>
      <c r="K63" s="12">
        <f>IF(J63="VENCIDO",TODAY()-H63,"")</f>
        <v/>
      </c>
    </row>
    <row r="64">
      <c r="A64" s="12">
        <f>IF(C64="","",ROW()-4)</f>
        <v/>
      </c>
      <c r="B64" s="13" t="n"/>
      <c r="C64" s="13" t="n"/>
      <c r="D64" s="13" t="n"/>
      <c r="E64" s="13" t="n"/>
      <c r="F64" s="13" t="n"/>
      <c r="G64" s="13" t="n"/>
      <c r="H64" s="14" t="n"/>
      <c r="I64" s="14" t="n"/>
      <c r="J64" s="12">
        <f>IF(OR(C64="",E64=""),"",IF(E64="Sí","OK",IF(E64="No aplica","No aplica",IF(I64&lt;&gt;"","CERRADO",IF(H64="","SIN PLAZO",IF(H64&lt;TODAY(),"VENCIDO","PENDIENTE"))))))</f>
        <v/>
      </c>
      <c r="K64" s="12">
        <f>IF(J64="VENCIDO",TODAY()-H64,"")</f>
        <v/>
      </c>
    </row>
    <row r="65">
      <c r="A65" s="12">
        <f>IF(C65="","",ROW()-4)</f>
        <v/>
      </c>
      <c r="B65" s="13" t="n"/>
      <c r="C65" s="13" t="n"/>
      <c r="D65" s="13" t="n"/>
      <c r="E65" s="13" t="n"/>
      <c r="F65" s="13" t="n"/>
      <c r="G65" s="13" t="n"/>
      <c r="H65" s="14" t="n"/>
      <c r="I65" s="14" t="n"/>
      <c r="J65" s="12">
        <f>IF(OR(C65="",E65=""),"",IF(E65="Sí","OK",IF(E65="No aplica","No aplica",IF(I65&lt;&gt;"","CERRADO",IF(H65="","SIN PLAZO",IF(H65&lt;TODAY(),"VENCIDO","PENDIENTE"))))))</f>
        <v/>
      </c>
      <c r="K65" s="12">
        <f>IF(J65="VENCIDO",TODAY()-H65,"")</f>
        <v/>
      </c>
    </row>
    <row r="66">
      <c r="A66" s="12">
        <f>IF(C66="","",ROW()-4)</f>
        <v/>
      </c>
      <c r="B66" s="13" t="n"/>
      <c r="C66" s="13" t="n"/>
      <c r="D66" s="13" t="n"/>
      <c r="E66" s="13" t="n"/>
      <c r="F66" s="13" t="n"/>
      <c r="G66" s="13" t="n"/>
      <c r="H66" s="14" t="n"/>
      <c r="I66" s="14" t="n"/>
      <c r="J66" s="12">
        <f>IF(OR(C66="",E66=""),"",IF(E66="Sí","OK",IF(E66="No aplica","No aplica",IF(I66&lt;&gt;"","CERRADO",IF(H66="","SIN PLAZO",IF(H66&lt;TODAY(),"VENCIDO","PENDIENTE"))))))</f>
        <v/>
      </c>
      <c r="K66" s="12">
        <f>IF(J66="VENCIDO",TODAY()-H66,"")</f>
        <v/>
      </c>
    </row>
    <row r="67">
      <c r="A67" s="12">
        <f>IF(C67="","",ROW()-4)</f>
        <v/>
      </c>
      <c r="B67" s="13" t="n"/>
      <c r="C67" s="13" t="n"/>
      <c r="D67" s="13" t="n"/>
      <c r="E67" s="13" t="n"/>
      <c r="F67" s="13" t="n"/>
      <c r="G67" s="13" t="n"/>
      <c r="H67" s="14" t="n"/>
      <c r="I67" s="14" t="n"/>
      <c r="J67" s="12">
        <f>IF(OR(C67="",E67=""),"",IF(E67="Sí","OK",IF(E67="No aplica","No aplica",IF(I67&lt;&gt;"","CERRADO",IF(H67="","SIN PLAZO",IF(H67&lt;TODAY(),"VENCIDO","PENDIENTE"))))))</f>
        <v/>
      </c>
      <c r="K67" s="12">
        <f>IF(J67="VENCIDO",TODAY()-H67,"")</f>
        <v/>
      </c>
    </row>
    <row r="68">
      <c r="A68" s="12">
        <f>IF(C68="","",ROW()-4)</f>
        <v/>
      </c>
      <c r="B68" s="13" t="n"/>
      <c r="C68" s="13" t="n"/>
      <c r="D68" s="13" t="n"/>
      <c r="E68" s="13" t="n"/>
      <c r="F68" s="13" t="n"/>
      <c r="G68" s="13" t="n"/>
      <c r="H68" s="14" t="n"/>
      <c r="I68" s="14" t="n"/>
      <c r="J68" s="12">
        <f>IF(OR(C68="",E68=""),"",IF(E68="Sí","OK",IF(E68="No aplica","No aplica",IF(I68&lt;&gt;"","CERRADO",IF(H68="","SIN PLAZO",IF(H68&lt;TODAY(),"VENCIDO","PENDIENTE"))))))</f>
        <v/>
      </c>
      <c r="K68" s="12">
        <f>IF(J68="VENCIDO",TODAY()-H68,"")</f>
        <v/>
      </c>
    </row>
    <row r="69">
      <c r="A69" s="12">
        <f>IF(C69="","",ROW()-4)</f>
        <v/>
      </c>
      <c r="B69" s="13" t="n"/>
      <c r="C69" s="13" t="n"/>
      <c r="D69" s="13" t="n"/>
      <c r="E69" s="13" t="n"/>
      <c r="F69" s="13" t="n"/>
      <c r="G69" s="13" t="n"/>
      <c r="H69" s="14" t="n"/>
      <c r="I69" s="14" t="n"/>
      <c r="J69" s="12">
        <f>IF(OR(C69="",E69=""),"",IF(E69="Sí","OK",IF(E69="No aplica","No aplica",IF(I69&lt;&gt;"","CERRADO",IF(H69="","SIN PLAZO",IF(H69&lt;TODAY(),"VENCIDO","PENDIENTE"))))))</f>
        <v/>
      </c>
      <c r="K69" s="12">
        <f>IF(J69="VENCIDO",TODAY()-H69,"")</f>
        <v/>
      </c>
    </row>
    <row r="70">
      <c r="A70" s="12">
        <f>IF(C70="","",ROW()-4)</f>
        <v/>
      </c>
      <c r="B70" s="13" t="n"/>
      <c r="C70" s="13" t="n"/>
      <c r="D70" s="13" t="n"/>
      <c r="E70" s="13" t="n"/>
      <c r="F70" s="13" t="n"/>
      <c r="G70" s="13" t="n"/>
      <c r="H70" s="14" t="n"/>
      <c r="I70" s="14" t="n"/>
      <c r="J70" s="12">
        <f>IF(OR(C70="",E70=""),"",IF(E70="Sí","OK",IF(E70="No aplica","No aplica",IF(I70&lt;&gt;"","CERRADO",IF(H70="","SIN PLAZO",IF(H70&lt;TODAY(),"VENCIDO","PENDIENTE"))))))</f>
        <v/>
      </c>
      <c r="K70" s="12">
        <f>IF(J70="VENCIDO",TODAY()-H70,"")</f>
        <v/>
      </c>
    </row>
    <row r="71">
      <c r="A71" s="12">
        <f>IF(C71="","",ROW()-4)</f>
        <v/>
      </c>
      <c r="B71" s="13" t="n"/>
      <c r="C71" s="13" t="n"/>
      <c r="D71" s="13" t="n"/>
      <c r="E71" s="13" t="n"/>
      <c r="F71" s="13" t="n"/>
      <c r="G71" s="13" t="n"/>
      <c r="H71" s="14" t="n"/>
      <c r="I71" s="14" t="n"/>
      <c r="J71" s="12">
        <f>IF(OR(C71="",E71=""),"",IF(E71="Sí","OK",IF(E71="No aplica","No aplica",IF(I71&lt;&gt;"","CERRADO",IF(H71="","SIN PLAZO",IF(H71&lt;TODAY(),"VENCIDO","PENDIENTE"))))))</f>
        <v/>
      </c>
      <c r="K71" s="12">
        <f>IF(J71="VENCIDO",TODAY()-H71,"")</f>
        <v/>
      </c>
    </row>
    <row r="72">
      <c r="A72" s="12">
        <f>IF(C72="","",ROW()-4)</f>
        <v/>
      </c>
      <c r="B72" s="13" t="n"/>
      <c r="C72" s="13" t="n"/>
      <c r="D72" s="13" t="n"/>
      <c r="E72" s="13" t="n"/>
      <c r="F72" s="13" t="n"/>
      <c r="G72" s="13" t="n"/>
      <c r="H72" s="14" t="n"/>
      <c r="I72" s="14" t="n"/>
      <c r="J72" s="12">
        <f>IF(OR(C72="",E72=""),"",IF(E72="Sí","OK",IF(E72="No aplica","No aplica",IF(I72&lt;&gt;"","CERRADO",IF(H72="","SIN PLAZO",IF(H72&lt;TODAY(),"VENCIDO","PENDIENTE"))))))</f>
        <v/>
      </c>
      <c r="K72" s="12">
        <f>IF(J72="VENCIDO",TODAY()-H72,"")</f>
        <v/>
      </c>
    </row>
    <row r="73">
      <c r="A73" s="12">
        <f>IF(C73="","",ROW()-4)</f>
        <v/>
      </c>
      <c r="B73" s="13" t="n"/>
      <c r="C73" s="13" t="n"/>
      <c r="D73" s="13" t="n"/>
      <c r="E73" s="13" t="n"/>
      <c r="F73" s="13" t="n"/>
      <c r="G73" s="13" t="n"/>
      <c r="H73" s="14" t="n"/>
      <c r="I73" s="14" t="n"/>
      <c r="J73" s="12">
        <f>IF(OR(C73="",E73=""),"",IF(E73="Sí","OK",IF(E73="No aplica","No aplica",IF(I73&lt;&gt;"","CERRADO",IF(H73="","SIN PLAZO",IF(H73&lt;TODAY(),"VENCIDO","PENDIENTE"))))))</f>
        <v/>
      </c>
      <c r="K73" s="12">
        <f>IF(J73="VENCIDO",TODAY()-H73,"")</f>
        <v/>
      </c>
    </row>
    <row r="74">
      <c r="A74" s="12">
        <f>IF(C74="","",ROW()-4)</f>
        <v/>
      </c>
      <c r="B74" s="13" t="n"/>
      <c r="C74" s="13" t="n"/>
      <c r="D74" s="13" t="n"/>
      <c r="E74" s="13" t="n"/>
      <c r="F74" s="13" t="n"/>
      <c r="G74" s="13" t="n"/>
      <c r="H74" s="14" t="n"/>
      <c r="I74" s="14" t="n"/>
      <c r="J74" s="12">
        <f>IF(OR(C74="",E74=""),"",IF(E74="Sí","OK",IF(E74="No aplica","No aplica",IF(I74&lt;&gt;"","CERRADO",IF(H74="","SIN PLAZO",IF(H74&lt;TODAY(),"VENCIDO","PENDIENTE"))))))</f>
        <v/>
      </c>
      <c r="K74" s="12">
        <f>IF(J74="VENCIDO",TODAY()-H74,"")</f>
        <v/>
      </c>
    </row>
    <row r="75">
      <c r="A75" s="12">
        <f>IF(C75="","",ROW()-4)</f>
        <v/>
      </c>
      <c r="B75" s="13" t="n"/>
      <c r="C75" s="13" t="n"/>
      <c r="D75" s="13" t="n"/>
      <c r="E75" s="13" t="n"/>
      <c r="F75" s="13" t="n"/>
      <c r="G75" s="13" t="n"/>
      <c r="H75" s="14" t="n"/>
      <c r="I75" s="14" t="n"/>
      <c r="J75" s="12">
        <f>IF(OR(C75="",E75=""),"",IF(E75="Sí","OK",IF(E75="No aplica","No aplica",IF(I75&lt;&gt;"","CERRADO",IF(H75="","SIN PLAZO",IF(H75&lt;TODAY(),"VENCIDO","PENDIENTE"))))))</f>
        <v/>
      </c>
      <c r="K75" s="12">
        <f>IF(J75="VENCIDO",TODAY()-H75,"")</f>
        <v/>
      </c>
    </row>
    <row r="76">
      <c r="A76" s="12">
        <f>IF(C76="","",ROW()-4)</f>
        <v/>
      </c>
      <c r="B76" s="13" t="n"/>
      <c r="C76" s="13" t="n"/>
      <c r="D76" s="13" t="n"/>
      <c r="E76" s="13" t="n"/>
      <c r="F76" s="13" t="n"/>
      <c r="G76" s="13" t="n"/>
      <c r="H76" s="14" t="n"/>
      <c r="I76" s="14" t="n"/>
      <c r="J76" s="12">
        <f>IF(OR(C76="",E76=""),"",IF(E76="Sí","OK",IF(E76="No aplica","No aplica",IF(I76&lt;&gt;"","CERRADO",IF(H76="","SIN PLAZO",IF(H76&lt;TODAY(),"VENCIDO","PENDIENTE"))))))</f>
        <v/>
      </c>
      <c r="K76" s="12">
        <f>IF(J76="VENCIDO",TODAY()-H76,"")</f>
        <v/>
      </c>
    </row>
    <row r="77">
      <c r="A77" s="12">
        <f>IF(C77="","",ROW()-4)</f>
        <v/>
      </c>
      <c r="B77" s="13" t="n"/>
      <c r="C77" s="13" t="n"/>
      <c r="D77" s="13" t="n"/>
      <c r="E77" s="13" t="n"/>
      <c r="F77" s="13" t="n"/>
      <c r="G77" s="13" t="n"/>
      <c r="H77" s="14" t="n"/>
      <c r="I77" s="14" t="n"/>
      <c r="J77" s="12">
        <f>IF(OR(C77="",E77=""),"",IF(E77="Sí","OK",IF(E77="No aplica","No aplica",IF(I77&lt;&gt;"","CERRADO",IF(H77="","SIN PLAZO",IF(H77&lt;TODAY(),"VENCIDO","PENDIENTE"))))))</f>
        <v/>
      </c>
      <c r="K77" s="12">
        <f>IF(J77="VENCIDO",TODAY()-H77,"")</f>
        <v/>
      </c>
    </row>
    <row r="78">
      <c r="A78" s="12">
        <f>IF(C78="","",ROW()-4)</f>
        <v/>
      </c>
      <c r="B78" s="13" t="n"/>
      <c r="C78" s="13" t="n"/>
      <c r="D78" s="13" t="n"/>
      <c r="E78" s="13" t="n"/>
      <c r="F78" s="13" t="n"/>
      <c r="G78" s="13" t="n"/>
      <c r="H78" s="14" t="n"/>
      <c r="I78" s="14" t="n"/>
      <c r="J78" s="12">
        <f>IF(OR(C78="",E78=""),"",IF(E78="Sí","OK",IF(E78="No aplica","No aplica",IF(I78&lt;&gt;"","CERRADO",IF(H78="","SIN PLAZO",IF(H78&lt;TODAY(),"VENCIDO","PENDIENTE"))))))</f>
        <v/>
      </c>
      <c r="K78" s="12">
        <f>IF(J78="VENCIDO",TODAY()-H78,"")</f>
        <v/>
      </c>
    </row>
    <row r="79">
      <c r="A79" s="12">
        <f>IF(C79="","",ROW()-4)</f>
        <v/>
      </c>
      <c r="B79" s="13" t="n"/>
      <c r="C79" s="13" t="n"/>
      <c r="D79" s="13" t="n"/>
      <c r="E79" s="13" t="n"/>
      <c r="F79" s="13" t="n"/>
      <c r="G79" s="13" t="n"/>
      <c r="H79" s="14" t="n"/>
      <c r="I79" s="14" t="n"/>
      <c r="J79" s="12">
        <f>IF(OR(C79="",E79=""),"",IF(E79="Sí","OK",IF(E79="No aplica","No aplica",IF(I79&lt;&gt;"","CERRADO",IF(H79="","SIN PLAZO",IF(H79&lt;TODAY(),"VENCIDO","PENDIENTE"))))))</f>
        <v/>
      </c>
      <c r="K79" s="12">
        <f>IF(J79="VENCIDO",TODAY()-H79,"")</f>
        <v/>
      </c>
    </row>
    <row r="80">
      <c r="A80" s="12">
        <f>IF(C80="","",ROW()-4)</f>
        <v/>
      </c>
      <c r="B80" s="13" t="n"/>
      <c r="C80" s="13" t="n"/>
      <c r="D80" s="13" t="n"/>
      <c r="E80" s="13" t="n"/>
      <c r="F80" s="13" t="n"/>
      <c r="G80" s="13" t="n"/>
      <c r="H80" s="14" t="n"/>
      <c r="I80" s="14" t="n"/>
      <c r="J80" s="12">
        <f>IF(OR(C80="",E80=""),"",IF(E80="Sí","OK",IF(E80="No aplica","No aplica",IF(I80&lt;&gt;"","CERRADO",IF(H80="","SIN PLAZO",IF(H80&lt;TODAY(),"VENCIDO","PENDIENTE"))))))</f>
        <v/>
      </c>
      <c r="K80" s="12">
        <f>IF(J80="VENCIDO",TODAY()-H80,"")</f>
        <v/>
      </c>
    </row>
    <row r="81">
      <c r="A81" s="12">
        <f>IF(C81="","",ROW()-4)</f>
        <v/>
      </c>
      <c r="B81" s="13" t="n"/>
      <c r="C81" s="13" t="n"/>
      <c r="D81" s="13" t="n"/>
      <c r="E81" s="13" t="n"/>
      <c r="F81" s="13" t="n"/>
      <c r="G81" s="13" t="n"/>
      <c r="H81" s="14" t="n"/>
      <c r="I81" s="14" t="n"/>
      <c r="J81" s="12">
        <f>IF(OR(C81="",E81=""),"",IF(E81="Sí","OK",IF(E81="No aplica","No aplica",IF(I81&lt;&gt;"","CERRADO",IF(H81="","SIN PLAZO",IF(H81&lt;TODAY(),"VENCIDO","PENDIENTE"))))))</f>
        <v/>
      </c>
      <c r="K81" s="12">
        <f>IF(J81="VENCIDO",TODAY()-H81,"")</f>
        <v/>
      </c>
    </row>
    <row r="82">
      <c r="A82" s="12">
        <f>IF(C82="","",ROW()-4)</f>
        <v/>
      </c>
      <c r="B82" s="13" t="n"/>
      <c r="C82" s="13" t="n"/>
      <c r="D82" s="13" t="n"/>
      <c r="E82" s="13" t="n"/>
      <c r="F82" s="13" t="n"/>
      <c r="G82" s="13" t="n"/>
      <c r="H82" s="14" t="n"/>
      <c r="I82" s="14" t="n"/>
      <c r="J82" s="12">
        <f>IF(OR(C82="",E82=""),"",IF(E82="Sí","OK",IF(E82="No aplica","No aplica",IF(I82&lt;&gt;"","CERRADO",IF(H82="","SIN PLAZO",IF(H82&lt;TODAY(),"VENCIDO","PENDIENTE"))))))</f>
        <v/>
      </c>
      <c r="K82" s="12">
        <f>IF(J82="VENCIDO",TODAY()-H82,"")</f>
        <v/>
      </c>
    </row>
    <row r="83">
      <c r="A83" s="12">
        <f>IF(C83="","",ROW()-4)</f>
        <v/>
      </c>
      <c r="B83" s="13" t="n"/>
      <c r="C83" s="13" t="n"/>
      <c r="D83" s="13" t="n"/>
      <c r="E83" s="13" t="n"/>
      <c r="F83" s="13" t="n"/>
      <c r="G83" s="13" t="n"/>
      <c r="H83" s="14" t="n"/>
      <c r="I83" s="14" t="n"/>
      <c r="J83" s="12">
        <f>IF(OR(C83="",E83=""),"",IF(E83="Sí","OK",IF(E83="No aplica","No aplica",IF(I83&lt;&gt;"","CERRADO",IF(H83="","SIN PLAZO",IF(H83&lt;TODAY(),"VENCIDO","PENDIENTE"))))))</f>
        <v/>
      </c>
      <c r="K83" s="12">
        <f>IF(J83="VENCIDO",TODAY()-H83,"")</f>
        <v/>
      </c>
    </row>
    <row r="84">
      <c r="A84" s="12">
        <f>IF(C84="","",ROW()-4)</f>
        <v/>
      </c>
      <c r="B84" s="13" t="n"/>
      <c r="C84" s="13" t="n"/>
      <c r="D84" s="13" t="n"/>
      <c r="E84" s="13" t="n"/>
      <c r="F84" s="13" t="n"/>
      <c r="G84" s="13" t="n"/>
      <c r="H84" s="14" t="n"/>
      <c r="I84" s="14" t="n"/>
      <c r="J84" s="12">
        <f>IF(OR(C84="",E84=""),"",IF(E84="Sí","OK",IF(E84="No aplica","No aplica",IF(I84&lt;&gt;"","CERRADO",IF(H84="","SIN PLAZO",IF(H84&lt;TODAY(),"VENCIDO","PENDIENTE"))))))</f>
        <v/>
      </c>
      <c r="K84" s="12">
        <f>IF(J84="VENCIDO",TODAY()-H84,"")</f>
        <v/>
      </c>
    </row>
  </sheetData>
  <conditionalFormatting sqref="J5:J84">
    <cfRule type="expression" priority="1" dxfId="0">
      <formula>OR($J5="VENCIDO",$J5="SIN PLAZO")</formula>
    </cfRule>
    <cfRule type="cellIs" priority="2" operator="equal" dxfId="1">
      <formula>"PENDIENTE"</formula>
    </cfRule>
    <cfRule type="cellIs" priority="3" operator="equal" dxfId="2">
      <formula>"OK"</formula>
    </cfRule>
    <cfRule type="cellIs" priority="4" operator="equal" dxfId="2">
      <formula>"CERRADO"</formula>
    </cfRule>
  </conditionalFormatting>
  <dataValidations count="1">
    <dataValidation sqref="E5:E84" showDropDown="0" showInputMessage="0" showErrorMessage="1" allowBlank="1" errorTitle="Valor no válido" error="Elige un valor de la lista." type="list">
      <formula1>=Listas!$A$2:$A$4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11" customWidth="1" min="7" max="7"/>
    <col width="10" customWidth="1" min="8" max="8"/>
  </cols>
  <sheetData>
    <row r="1">
      <c r="A1" s="1" t="inlineStr">
        <is>
          <t>Avance por sección</t>
        </is>
      </c>
    </row>
    <row r="2">
      <c r="A2" s="2" t="inlineStr">
        <is>
          <t>% de avance = ítems en «Sí» o cerrados sobre los ítems que aplican. Vencidos y sin plazo deben quedar en cero.</t>
        </is>
      </c>
    </row>
    <row r="4" ht="44" customHeight="1">
      <c r="A4" s="10" t="inlineStr">
        <is>
          <t>Sección</t>
        </is>
      </c>
      <c r="B4" s="10" t="inlineStr">
        <is>
          <t>Ítems</t>
        </is>
      </c>
      <c r="C4" s="10" t="inlineStr">
        <is>
          <t>Aplican</t>
        </is>
      </c>
      <c r="D4" s="10" t="inlineStr">
        <is>
          <t>Sí</t>
        </is>
      </c>
      <c r="E4" s="10" t="inlineStr">
        <is>
          <t>No</t>
        </is>
      </c>
      <c r="F4" s="10" t="inlineStr">
        <is>
          <t>Cerrados</t>
        </is>
      </c>
      <c r="G4" s="10" t="inlineStr">
        <is>
          <t>Vencidos o sin plazo</t>
        </is>
      </c>
      <c r="H4" s="10" t="inlineStr">
        <is>
          <t>% de avance</t>
        </is>
      </c>
    </row>
    <row r="5">
      <c r="A5" s="13" t="inlineStr">
        <is>
          <t>Saneamiento y orden</t>
        </is>
      </c>
      <c r="B5" s="12">
        <f>IF(A5="","",COUNTIF(Checklist!$B$5:$B$84,A5))</f>
        <v/>
      </c>
      <c r="C5" s="12">
        <f>IF(A5="","",COUNTIFS(Checklist!$B$5:$B$84,A5,Checklist!$E$5:$E$84,"Sí")+COUNTIFS(Checklist!$B$5:$B$84,A5,Checklist!$E$5:$E$84,"No"))</f>
        <v/>
      </c>
      <c r="D5" s="12">
        <f>IF(A5="","",COUNTIFS(Checklist!$B$5:$B$84,A5,Checklist!$E$5:$E$84,"Sí"))</f>
        <v/>
      </c>
      <c r="E5" s="12">
        <f>IF(A5="","",COUNTIFS(Checklist!$B$5:$B$84,A5,Checklist!$E$5:$E$84,"No"))</f>
        <v/>
      </c>
      <c r="F5" s="12">
        <f>IF(A5="","",COUNTIFS(Checklist!$B$5:$B$84,A5,Checklist!$J$5:$J$84,"CERRADO"))</f>
        <v/>
      </c>
      <c r="G5" s="12">
        <f>IF(A5="","",COUNTIFS(Checklist!$B$5:$B$84,A5,Checklist!$J$5:$J$84,"VENCIDO")+COUNTIFS(Checklist!$B$5:$B$84,A5,Checklist!$J$5:$J$84,"SIN PLAZO"))</f>
        <v/>
      </c>
      <c r="H5" s="15">
        <f>IF(OR(A5="",N(C5)=0),"",(D5+F5)/C5)</f>
        <v/>
      </c>
    </row>
    <row r="6">
      <c r="A6" s="13" t="inlineStr">
        <is>
          <t>Agua potable</t>
        </is>
      </c>
      <c r="B6" s="12">
        <f>IF(A6="","",COUNTIF(Checklist!$B$5:$B$84,A6))</f>
        <v/>
      </c>
      <c r="C6" s="12">
        <f>IF(A6="","",COUNTIFS(Checklist!$B$5:$B$84,A6,Checklist!$E$5:$E$84,"Sí")+COUNTIFS(Checklist!$B$5:$B$84,A6,Checklist!$E$5:$E$84,"No"))</f>
        <v/>
      </c>
      <c r="D6" s="12">
        <f>IF(A6="","",COUNTIFS(Checklist!$B$5:$B$84,A6,Checklist!$E$5:$E$84,"Sí"))</f>
        <v/>
      </c>
      <c r="E6" s="12">
        <f>IF(A6="","",COUNTIFS(Checklist!$B$5:$B$84,A6,Checklist!$E$5:$E$84,"No"))</f>
        <v/>
      </c>
      <c r="F6" s="12">
        <f>IF(A6="","",COUNTIFS(Checklist!$B$5:$B$84,A6,Checklist!$J$5:$J$84,"CERRADO"))</f>
        <v/>
      </c>
      <c r="G6" s="12">
        <f>IF(A6="","",COUNTIFS(Checklist!$B$5:$B$84,A6,Checklist!$J$5:$J$84,"VENCIDO")+COUNTIFS(Checklist!$B$5:$B$84,A6,Checklist!$J$5:$J$84,"SIN PLAZO"))</f>
        <v/>
      </c>
      <c r="H6" s="15">
        <f>IF(OR(A6="",N(C6)=0),"",(D6+F6)/C6)</f>
        <v/>
      </c>
    </row>
    <row r="7">
      <c r="A7" s="13" t="inlineStr">
        <is>
          <t>Servicios higiénicos</t>
        </is>
      </c>
      <c r="B7" s="12">
        <f>IF(A7="","",COUNTIF(Checklist!$B$5:$B$84,A7))</f>
        <v/>
      </c>
      <c r="C7" s="12">
        <f>IF(A7="","",COUNTIFS(Checklist!$B$5:$B$84,A7,Checklist!$E$5:$E$84,"Sí")+COUNTIFS(Checklist!$B$5:$B$84,A7,Checklist!$E$5:$E$84,"No"))</f>
        <v/>
      </c>
      <c r="D7" s="12">
        <f>IF(A7="","",COUNTIFS(Checklist!$B$5:$B$84,A7,Checklist!$E$5:$E$84,"Sí"))</f>
        <v/>
      </c>
      <c r="E7" s="12">
        <f>IF(A7="","",COUNTIFS(Checklist!$B$5:$B$84,A7,Checklist!$E$5:$E$84,"No"))</f>
        <v/>
      </c>
      <c r="F7" s="12">
        <f>IF(A7="","",COUNTIFS(Checklist!$B$5:$B$84,A7,Checklist!$J$5:$J$84,"CERRADO"))</f>
        <v/>
      </c>
      <c r="G7" s="12">
        <f>IF(A7="","",COUNTIFS(Checklist!$B$5:$B$84,A7,Checklist!$J$5:$J$84,"VENCIDO")+COUNTIFS(Checklist!$B$5:$B$84,A7,Checklist!$J$5:$J$84,"SIN PLAZO"))</f>
        <v/>
      </c>
      <c r="H7" s="15">
        <f>IF(OR(A7="",N(C7)=0),"",(D7+F7)/C7)</f>
        <v/>
      </c>
    </row>
    <row r="8">
      <c r="A8" s="13" t="inlineStr">
        <is>
          <t>Vestidores y comedor</t>
        </is>
      </c>
      <c r="B8" s="12">
        <f>IF(A8="","",COUNTIF(Checklist!$B$5:$B$84,A8))</f>
        <v/>
      </c>
      <c r="C8" s="12">
        <f>IF(A8="","",COUNTIFS(Checklist!$B$5:$B$84,A8,Checklist!$E$5:$E$84,"Sí")+COUNTIFS(Checklist!$B$5:$B$84,A8,Checklist!$E$5:$E$84,"No"))</f>
        <v/>
      </c>
      <c r="D8" s="12">
        <f>IF(A8="","",COUNTIFS(Checklist!$B$5:$B$84,A8,Checklist!$E$5:$E$84,"Sí"))</f>
        <v/>
      </c>
      <c r="E8" s="12">
        <f>IF(A8="","",COUNTIFS(Checklist!$B$5:$B$84,A8,Checklist!$E$5:$E$84,"No"))</f>
        <v/>
      </c>
      <c r="F8" s="12">
        <f>IF(A8="","",COUNTIFS(Checklist!$B$5:$B$84,A8,Checklist!$J$5:$J$84,"CERRADO"))</f>
        <v/>
      </c>
      <c r="G8" s="12">
        <f>IF(A8="","",COUNTIFS(Checklist!$B$5:$B$84,A8,Checklist!$J$5:$J$84,"VENCIDO")+COUNTIFS(Checklist!$B$5:$B$84,A8,Checklist!$J$5:$J$84,"SIN PLAZO"))</f>
        <v/>
      </c>
      <c r="H8" s="15">
        <f>IF(OR(A8="",N(C8)=0),"",(D8+F8)/C8)</f>
        <v/>
      </c>
    </row>
    <row r="9">
      <c r="A9" s="13" t="inlineStr">
        <is>
          <t>Ventilación</t>
        </is>
      </c>
      <c r="B9" s="12">
        <f>IF(A9="","",COUNTIF(Checklist!$B$5:$B$84,A9))</f>
        <v/>
      </c>
      <c r="C9" s="12">
        <f>IF(A9="","",COUNTIFS(Checklist!$B$5:$B$84,A9,Checklist!$E$5:$E$84,"Sí")+COUNTIFS(Checklist!$B$5:$B$84,A9,Checklist!$E$5:$E$84,"No"))</f>
        <v/>
      </c>
      <c r="D9" s="12">
        <f>IF(A9="","",COUNTIFS(Checklist!$B$5:$B$84,A9,Checklist!$E$5:$E$84,"Sí"))</f>
        <v/>
      </c>
      <c r="E9" s="12">
        <f>IF(A9="","",COUNTIFS(Checklist!$B$5:$B$84,A9,Checklist!$E$5:$E$84,"No"))</f>
        <v/>
      </c>
      <c r="F9" s="12">
        <f>IF(A9="","",COUNTIFS(Checklist!$B$5:$B$84,A9,Checklist!$J$5:$J$84,"CERRADO"))</f>
        <v/>
      </c>
      <c r="G9" s="12">
        <f>IF(A9="","",COUNTIFS(Checklist!$B$5:$B$84,A9,Checklist!$J$5:$J$84,"VENCIDO")+COUNTIFS(Checklist!$B$5:$B$84,A9,Checklist!$J$5:$J$84,"SIN PLAZO"))</f>
        <v/>
      </c>
      <c r="H9" s="15">
        <f>IF(OR(A9="",N(C9)=0),"",(D9+F9)/C9)</f>
        <v/>
      </c>
    </row>
    <row r="10">
      <c r="A10" s="13" t="inlineStr">
        <is>
          <t>Seguridad y señalización</t>
        </is>
      </c>
      <c r="B10" s="12">
        <f>IF(A10="","",COUNTIF(Checklist!$B$5:$B$84,A10))</f>
        <v/>
      </c>
      <c r="C10" s="12">
        <f>IF(A10="","",COUNTIFS(Checklist!$B$5:$B$84,A10,Checklist!$E$5:$E$84,"Sí")+COUNTIFS(Checklist!$B$5:$B$84,A10,Checklist!$E$5:$E$84,"No"))</f>
        <v/>
      </c>
      <c r="D10" s="12">
        <f>IF(A10="","",COUNTIFS(Checklist!$B$5:$B$84,A10,Checklist!$E$5:$E$84,"Sí"))</f>
        <v/>
      </c>
      <c r="E10" s="12">
        <f>IF(A10="","",COUNTIFS(Checklist!$B$5:$B$84,A10,Checklist!$E$5:$E$84,"No"))</f>
        <v/>
      </c>
      <c r="F10" s="12">
        <f>IF(A10="","",COUNTIFS(Checklist!$B$5:$B$84,A10,Checklist!$J$5:$J$84,"CERRADO"))</f>
        <v/>
      </c>
      <c r="G10" s="12">
        <f>IF(A10="","",COUNTIFS(Checklist!$B$5:$B$84,A10,Checklist!$J$5:$J$84,"VENCIDO")+COUNTIFS(Checklist!$B$5:$B$84,A10,Checklist!$J$5:$J$84,"SIN PLAZO"))</f>
        <v/>
      </c>
      <c r="H10" s="15">
        <f>IF(OR(A10="",N(C10)=0),"",(D10+F10)/C10)</f>
        <v/>
      </c>
    </row>
    <row r="11">
      <c r="A11" s="13" t="inlineStr">
        <is>
          <t>Incendios</t>
        </is>
      </c>
      <c r="B11" s="12">
        <f>IF(A11="","",COUNTIF(Checklist!$B$5:$B$84,A11))</f>
        <v/>
      </c>
      <c r="C11" s="12">
        <f>IF(A11="","",COUNTIFS(Checklist!$B$5:$B$84,A11,Checklist!$E$5:$E$84,"Sí")+COUNTIFS(Checklist!$B$5:$B$84,A11,Checklist!$E$5:$E$84,"No"))</f>
        <v/>
      </c>
      <c r="D11" s="12">
        <f>IF(A11="","",COUNTIFS(Checklist!$B$5:$B$84,A11,Checklist!$E$5:$E$84,"Sí"))</f>
        <v/>
      </c>
      <c r="E11" s="12">
        <f>IF(A11="","",COUNTIFS(Checklist!$B$5:$B$84,A11,Checklist!$E$5:$E$84,"No"))</f>
        <v/>
      </c>
      <c r="F11" s="12">
        <f>IF(A11="","",COUNTIFS(Checklist!$B$5:$B$84,A11,Checklist!$J$5:$J$84,"CERRADO"))</f>
        <v/>
      </c>
      <c r="G11" s="12">
        <f>IF(A11="","",COUNTIFS(Checklist!$B$5:$B$84,A11,Checklist!$J$5:$J$84,"VENCIDO")+COUNTIFS(Checklist!$B$5:$B$84,A11,Checklist!$J$5:$J$84,"SIN PLAZO"))</f>
        <v/>
      </c>
      <c r="H11" s="15">
        <f>IF(OR(A11="",N(C11)=0),"",(D11+F11)/C11)</f>
        <v/>
      </c>
    </row>
    <row r="12">
      <c r="A12" s="13" t="inlineStr">
        <is>
          <t>Elementos de protección personal</t>
        </is>
      </c>
      <c r="B12" s="12">
        <f>IF(A12="","",COUNTIF(Checklist!$B$5:$B$84,A12))</f>
        <v/>
      </c>
      <c r="C12" s="12">
        <f>IF(A12="","",COUNTIFS(Checklist!$B$5:$B$84,A12,Checklist!$E$5:$E$84,"Sí")+COUNTIFS(Checklist!$B$5:$B$84,A12,Checklist!$E$5:$E$84,"No"))</f>
        <v/>
      </c>
      <c r="D12" s="12">
        <f>IF(A12="","",COUNTIFS(Checklist!$B$5:$B$84,A12,Checklist!$E$5:$E$84,"Sí"))</f>
        <v/>
      </c>
      <c r="E12" s="12">
        <f>IF(A12="","",COUNTIFS(Checklist!$B$5:$B$84,A12,Checklist!$E$5:$E$84,"No"))</f>
        <v/>
      </c>
      <c r="F12" s="12">
        <f>IF(A12="","",COUNTIFS(Checklist!$B$5:$B$84,A12,Checklist!$J$5:$J$84,"CERRADO"))</f>
        <v/>
      </c>
      <c r="G12" s="12">
        <f>IF(A12="","",COUNTIFS(Checklist!$B$5:$B$84,A12,Checklist!$J$5:$J$84,"VENCIDO")+COUNTIFS(Checklist!$B$5:$B$84,A12,Checklist!$J$5:$J$84,"SIN PLAZO"))</f>
        <v/>
      </c>
      <c r="H12" s="15">
        <f>IF(OR(A12="",N(C12)=0),"",(D12+F12)/C12)</f>
        <v/>
      </c>
    </row>
    <row r="13">
      <c r="A13" s="13" t="inlineStr">
        <is>
          <t>Ruido</t>
        </is>
      </c>
      <c r="B13" s="12">
        <f>IF(A13="","",COUNTIF(Checklist!$B$5:$B$84,A13))</f>
        <v/>
      </c>
      <c r="C13" s="12">
        <f>IF(A13="","",COUNTIFS(Checklist!$B$5:$B$84,A13,Checklist!$E$5:$E$84,"Sí")+COUNTIFS(Checklist!$B$5:$B$84,A13,Checklist!$E$5:$E$84,"No"))</f>
        <v/>
      </c>
      <c r="D13" s="12">
        <f>IF(A13="","",COUNTIFS(Checklist!$B$5:$B$84,A13,Checklist!$E$5:$E$84,"Sí"))</f>
        <v/>
      </c>
      <c r="E13" s="12">
        <f>IF(A13="","",COUNTIFS(Checklist!$B$5:$B$84,A13,Checklist!$E$5:$E$84,"No"))</f>
        <v/>
      </c>
      <c r="F13" s="12">
        <f>IF(A13="","",COUNTIFS(Checklist!$B$5:$B$84,A13,Checklist!$J$5:$J$84,"CERRADO"))</f>
        <v/>
      </c>
      <c r="G13" s="12">
        <f>IF(A13="","",COUNTIFS(Checklist!$B$5:$B$84,A13,Checklist!$J$5:$J$84,"VENCIDO")+COUNTIFS(Checklist!$B$5:$B$84,A13,Checklist!$J$5:$J$84,"SIN PLAZO"))</f>
        <v/>
      </c>
      <c r="H13" s="15">
        <f>IF(OR(A13="",N(C13)=0),"",(D13+F13)/C13)</f>
        <v/>
      </c>
    </row>
    <row r="14">
      <c r="A14" s="13" t="inlineStr">
        <is>
          <t>Temperatura</t>
        </is>
      </c>
      <c r="B14" s="12">
        <f>IF(A14="","",COUNTIF(Checklist!$B$5:$B$84,A14))</f>
        <v/>
      </c>
      <c r="C14" s="12">
        <f>IF(A14="","",COUNTIFS(Checklist!$B$5:$B$84,A14,Checklist!$E$5:$E$84,"Sí")+COUNTIFS(Checklist!$B$5:$B$84,A14,Checklist!$E$5:$E$84,"No"))</f>
        <v/>
      </c>
      <c r="D14" s="12">
        <f>IF(A14="","",COUNTIFS(Checklist!$B$5:$B$84,A14,Checklist!$E$5:$E$84,"Sí"))</f>
        <v/>
      </c>
      <c r="E14" s="12">
        <f>IF(A14="","",COUNTIFS(Checklist!$B$5:$B$84,A14,Checklist!$E$5:$E$84,"No"))</f>
        <v/>
      </c>
      <c r="F14" s="12">
        <f>IF(A14="","",COUNTIFS(Checklist!$B$5:$B$84,A14,Checklist!$J$5:$J$84,"CERRADO"))</f>
        <v/>
      </c>
      <c r="G14" s="12">
        <f>IF(A14="","",COUNTIFS(Checklist!$B$5:$B$84,A14,Checklist!$J$5:$J$84,"VENCIDO")+COUNTIFS(Checklist!$B$5:$B$84,A14,Checklist!$J$5:$J$84,"SIN PLAZO"))</f>
        <v/>
      </c>
      <c r="H14" s="15">
        <f>IF(OR(A14="",N(C14)=0),"",(D14+F14)/C14)</f>
        <v/>
      </c>
    </row>
    <row r="15">
      <c r="A15" s="13" t="inlineStr">
        <is>
          <t>Iluminación</t>
        </is>
      </c>
      <c r="B15" s="12">
        <f>IF(A15="","",COUNTIF(Checklist!$B$5:$B$84,A15))</f>
        <v/>
      </c>
      <c r="C15" s="12">
        <f>IF(A15="","",COUNTIFS(Checklist!$B$5:$B$84,A15,Checklist!$E$5:$E$84,"Sí")+COUNTIFS(Checklist!$B$5:$B$84,A15,Checklist!$E$5:$E$84,"No"))</f>
        <v/>
      </c>
      <c r="D15" s="12">
        <f>IF(A15="","",COUNTIFS(Checklist!$B$5:$B$84,A15,Checklist!$E$5:$E$84,"Sí"))</f>
        <v/>
      </c>
      <c r="E15" s="12">
        <f>IF(A15="","",COUNTIFS(Checklist!$B$5:$B$84,A15,Checklist!$E$5:$E$84,"No"))</f>
        <v/>
      </c>
      <c r="F15" s="12">
        <f>IF(A15="","",COUNTIFS(Checklist!$B$5:$B$84,A15,Checklist!$J$5:$J$84,"CERRADO"))</f>
        <v/>
      </c>
      <c r="G15" s="12">
        <f>IF(A15="","",COUNTIFS(Checklist!$B$5:$B$84,A15,Checklist!$J$5:$J$84,"VENCIDO")+COUNTIFS(Checklist!$B$5:$B$84,A15,Checklist!$J$5:$J$84,"SIN PLAZO"))</f>
        <v/>
      </c>
      <c r="H15" s="15">
        <f>IF(OR(A15="",N(C15)=0),"",(D15+F15)/C15)</f>
        <v/>
      </c>
    </row>
    <row r="16">
      <c r="A16" s="12" t="n"/>
      <c r="B16" s="12">
        <f>IF(A16="","",COUNTIF(Checklist!$B$5:$B$84,A16))</f>
        <v/>
      </c>
      <c r="C16" s="12">
        <f>IF(A16="","",COUNTIFS(Checklist!$B$5:$B$84,A16,Checklist!$E$5:$E$84,"Sí")+COUNTIFS(Checklist!$B$5:$B$84,A16,Checklist!$E$5:$E$84,"No"))</f>
        <v/>
      </c>
      <c r="D16" s="12">
        <f>IF(A16="","",COUNTIFS(Checklist!$B$5:$B$84,A16,Checklist!$E$5:$E$84,"Sí"))</f>
        <v/>
      </c>
      <c r="E16" s="12">
        <f>IF(A16="","",COUNTIFS(Checklist!$B$5:$B$84,A16,Checklist!$E$5:$E$84,"No"))</f>
        <v/>
      </c>
      <c r="F16" s="12">
        <f>IF(A16="","",COUNTIFS(Checklist!$B$5:$B$84,A16,Checklist!$J$5:$J$84,"CERRADO"))</f>
        <v/>
      </c>
      <c r="G16" s="12">
        <f>IF(A16="","",COUNTIFS(Checklist!$B$5:$B$84,A16,Checklist!$J$5:$J$84,"VENCIDO")+COUNTIFS(Checklist!$B$5:$B$84,A16,Checklist!$J$5:$J$84,"SIN PLAZO"))</f>
        <v/>
      </c>
      <c r="H16" s="15">
        <f>IF(OR(A16="",N(C16)=0),"",(D16+F16)/C16)</f>
        <v/>
      </c>
    </row>
    <row r="17">
      <c r="A17" s="12" t="n"/>
      <c r="B17" s="12">
        <f>IF(A17="","",COUNTIF(Checklist!$B$5:$B$84,A17))</f>
        <v/>
      </c>
      <c r="C17" s="12">
        <f>IF(A17="","",COUNTIFS(Checklist!$B$5:$B$84,A17,Checklist!$E$5:$E$84,"Sí")+COUNTIFS(Checklist!$B$5:$B$84,A17,Checklist!$E$5:$E$84,"No"))</f>
        <v/>
      </c>
      <c r="D17" s="12">
        <f>IF(A17="","",COUNTIFS(Checklist!$B$5:$B$84,A17,Checklist!$E$5:$E$84,"Sí"))</f>
        <v/>
      </c>
      <c r="E17" s="12">
        <f>IF(A17="","",COUNTIFS(Checklist!$B$5:$B$84,A17,Checklist!$E$5:$E$84,"No"))</f>
        <v/>
      </c>
      <c r="F17" s="12">
        <f>IF(A17="","",COUNTIFS(Checklist!$B$5:$B$84,A17,Checklist!$J$5:$J$84,"CERRADO"))</f>
        <v/>
      </c>
      <c r="G17" s="12">
        <f>IF(A17="","",COUNTIFS(Checklist!$B$5:$B$84,A17,Checklist!$J$5:$J$84,"VENCIDO")+COUNTIFS(Checklist!$B$5:$B$84,A17,Checklist!$J$5:$J$84,"SIN PLAZO"))</f>
        <v/>
      </c>
      <c r="H17" s="15">
        <f>IF(OR(A17="",N(C17)=0),"",(D17+F17)/C17)</f>
        <v/>
      </c>
    </row>
    <row r="18">
      <c r="A18" s="12" t="n"/>
      <c r="B18" s="12">
        <f>IF(A18="","",COUNTIF(Checklist!$B$5:$B$84,A18))</f>
        <v/>
      </c>
      <c r="C18" s="12">
        <f>IF(A18="","",COUNTIFS(Checklist!$B$5:$B$84,A18,Checklist!$E$5:$E$84,"Sí")+COUNTIFS(Checklist!$B$5:$B$84,A18,Checklist!$E$5:$E$84,"No"))</f>
        <v/>
      </c>
      <c r="D18" s="12">
        <f>IF(A18="","",COUNTIFS(Checklist!$B$5:$B$84,A18,Checklist!$E$5:$E$84,"Sí"))</f>
        <v/>
      </c>
      <c r="E18" s="12">
        <f>IF(A18="","",COUNTIFS(Checklist!$B$5:$B$84,A18,Checklist!$E$5:$E$84,"No"))</f>
        <v/>
      </c>
      <c r="F18" s="12">
        <f>IF(A18="","",COUNTIFS(Checklist!$B$5:$B$84,A18,Checklist!$J$5:$J$84,"CERRADO"))</f>
        <v/>
      </c>
      <c r="G18" s="12">
        <f>IF(A18="","",COUNTIFS(Checklist!$B$5:$B$84,A18,Checklist!$J$5:$J$84,"VENCIDO")+COUNTIFS(Checklist!$B$5:$B$84,A18,Checklist!$J$5:$J$84,"SIN PLAZO"))</f>
        <v/>
      </c>
      <c r="H18" s="15">
        <f>IF(OR(A18="",N(C18)=0),"",(D18+F18)/C18)</f>
        <v/>
      </c>
    </row>
    <row r="19">
      <c r="A19" s="12" t="n"/>
      <c r="B19" s="12">
        <f>IF(A19="","",COUNTIF(Checklist!$B$5:$B$84,A19))</f>
        <v/>
      </c>
      <c r="C19" s="12">
        <f>IF(A19="","",COUNTIFS(Checklist!$B$5:$B$84,A19,Checklist!$E$5:$E$84,"Sí")+COUNTIFS(Checklist!$B$5:$B$84,A19,Checklist!$E$5:$E$84,"No"))</f>
        <v/>
      </c>
      <c r="D19" s="12">
        <f>IF(A19="","",COUNTIFS(Checklist!$B$5:$B$84,A19,Checklist!$E$5:$E$84,"Sí"))</f>
        <v/>
      </c>
      <c r="E19" s="12">
        <f>IF(A19="","",COUNTIFS(Checklist!$B$5:$B$84,A19,Checklist!$E$5:$E$84,"No"))</f>
        <v/>
      </c>
      <c r="F19" s="12">
        <f>IF(A19="","",COUNTIFS(Checklist!$B$5:$B$84,A19,Checklist!$J$5:$J$84,"CERRADO"))</f>
        <v/>
      </c>
      <c r="G19" s="12">
        <f>IF(A19="","",COUNTIFS(Checklist!$B$5:$B$84,A19,Checklist!$J$5:$J$84,"VENCIDO")+COUNTIFS(Checklist!$B$5:$B$84,A19,Checklist!$J$5:$J$84,"SIN PLAZO"))</f>
        <v/>
      </c>
      <c r="H19" s="15">
        <f>IF(OR(A19="",N(C19)=0),"",(D19+F19)/C19)</f>
        <v/>
      </c>
    </row>
    <row r="20">
      <c r="A20" s="16" t="inlineStr">
        <is>
          <t>Total</t>
        </is>
      </c>
      <c r="B20" s="16">
        <f>SUM(B5:B19)</f>
        <v/>
      </c>
      <c r="C20" s="16">
        <f>SUM(C5:C19)</f>
        <v/>
      </c>
      <c r="D20" s="16">
        <f>SUM(D5:D19)</f>
        <v/>
      </c>
      <c r="E20" s="16">
        <f>SUM(E5:E19)</f>
        <v/>
      </c>
      <c r="F20" s="16">
        <f>SUM(F5:F19)</f>
        <v/>
      </c>
      <c r="G20" s="16">
        <f>SUM(G5:G19)</f>
        <v/>
      </c>
      <c r="H20" s="17">
        <f>IF(C20=0,"",(D20+F20)/C20)</f>
        <v/>
      </c>
    </row>
  </sheetData>
  <conditionalFormatting sqref="G5:G20">
    <cfRule type="expression" priority="1" dxfId="0">
      <formula>N(G5)&gt;0</formula>
    </cfRule>
  </conditionalFormatting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4"/>
  <sheetViews>
    <sheetView showGridLines="1" workbookViewId="0">
      <selection activeCell="A1" sqref="A1"/>
    </sheetView>
  </sheetViews>
  <sheetFormatPr baseColWidth="8" defaultRowHeight="15"/>
  <cols>
    <col width="30" customWidth="1" min="1" max="1"/>
  </cols>
  <sheetData>
    <row r="1">
      <c r="A1" s="18" t="inlineStr">
        <is>
          <t>Estado</t>
        </is>
      </c>
    </row>
    <row r="2">
      <c r="A2" t="inlineStr">
        <is>
          <t>Sí</t>
        </is>
      </c>
    </row>
    <row r="3">
      <c r="A3" t="inlineStr">
        <is>
          <t>No</t>
        </is>
      </c>
    </row>
    <row r="4">
      <c r="A4" t="inlineStr">
        <is>
          <t>No aplica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2026-10-30T17:47:02Z</dcterms:created>
  <dcterms:modified xsi:type="dcterms:W3CDTF">2026-10-30T17:47:03Z</dcterms:modified>
</cp:coreProperties>
</file>