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ómo usar" sheetId="1" state="visible" r:id="rId1"/>
    <sheet name="Integrantes" sheetId="2" state="visible" r:id="rId2"/>
    <sheet name="Actas" sheetId="3" state="visible" r:id="rId3"/>
    <sheet name="Acuerdos" sheetId="4" state="visible" r:id="rId4"/>
    <sheet name="Inspección" sheetId="5" state="visible" r:id="rId5"/>
    <sheet name="Resumen" sheetId="6" state="visible" r:id="rId6"/>
    <sheet name="Listas" sheetId="7" state="visible" r:id="rId7"/>
  </sheets>
  <definedNames/>
  <calcPr calcId="124519" fullCalcOnLoad="1"/>
</workbook>
</file>

<file path=xl/styles.xml><?xml version="1.0" encoding="utf-8"?>
<styleSheet xmlns="http://schemas.openxmlformats.org/spreadsheetml/2006/main">
  <numFmts count="1">
    <numFmt numFmtId="164" formatCode="dd-mm-yyyy"/>
  </numFmts>
  <fonts count="6">
    <font>
      <name val="Calibri"/>
      <family val="2"/>
      <color theme="1"/>
      <sz val="11"/>
      <scheme val="minor"/>
    </font>
    <font>
      <b val="1"/>
    </font>
    <font>
      <b val="1"/>
      <color rgb="000F766E"/>
      <sz val="15"/>
    </font>
    <font>
      <i val="1"/>
      <color rgb="0064748B"/>
    </font>
    <font>
      <b val="1"/>
      <color rgb="00FFFFFF"/>
    </font>
    <font>
      <b val="1"/>
      <color rgb="000F766E"/>
      <sz val="12"/>
    </font>
  </fonts>
  <fills count="6">
    <fill>
      <patternFill/>
    </fill>
    <fill>
      <patternFill patternType="gray125"/>
    </fill>
    <fill>
      <patternFill patternType="solid">
        <fgColor rgb="000F766E"/>
      </patternFill>
    </fill>
    <fill>
      <patternFill patternType="solid">
        <fgColor rgb="00475569"/>
      </patternFill>
    </fill>
    <fill>
      <patternFill patternType="solid">
        <fgColor rgb="00FEF9C3"/>
      </patternFill>
    </fill>
    <fill>
      <patternFill patternType="solid">
        <fgColor rgb="00F1F5F9"/>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8">
    <xf numFmtId="0" fontId="0" fillId="0" borderId="0" pivotButton="0" quotePrefix="0" xfId="0"/>
    <xf numFmtId="0" fontId="2" fillId="0" borderId="0" pivotButton="0" quotePrefix="0" xfId="0"/>
    <xf numFmtId="0" fontId="3" fillId="0" borderId="0" pivotButton="0" quotePrefix="0" xfId="0"/>
    <xf numFmtId="0" fontId="5" fillId="0" borderId="0" applyAlignment="1" pivotButton="0" quotePrefix="0" xfId="0">
      <alignment vertical="top" wrapText="1"/>
    </xf>
    <xf numFmtId="0" fontId="1" fillId="0" borderId="0" applyAlignment="1" pivotButton="0" quotePrefix="0" xfId="0">
      <alignment vertical="top" wrapText="1"/>
    </xf>
    <xf numFmtId="0" fontId="0" fillId="0" borderId="0" applyAlignment="1" pivotButton="0" quotePrefix="0" xfId="0">
      <alignment vertical="top" wrapText="1"/>
    </xf>
    <xf numFmtId="0" fontId="1" fillId="4" borderId="0" applyAlignment="1" pivotButton="0" quotePrefix="0" xfId="0">
      <alignment vertical="top" wrapText="1"/>
    </xf>
    <xf numFmtId="0" fontId="1" fillId="5" borderId="0" applyAlignment="1" pivotButton="0" quotePrefix="0" xfId="0">
      <alignment vertical="top" wrapText="1"/>
    </xf>
    <xf numFmtId="0" fontId="4" fillId="2" borderId="1" applyAlignment="1" pivotButton="0" quotePrefix="0" xfId="0">
      <alignment horizontal="center" vertical="center" wrapText="1"/>
    </xf>
    <xf numFmtId="0" fontId="4" fillId="3" borderId="1" applyAlignment="1" pivotButton="0" quotePrefix="0" xfId="0">
      <alignment horizontal="center" vertical="center" wrapText="1"/>
    </xf>
    <xf numFmtId="0" fontId="0" fillId="4" borderId="1" applyAlignment="1" pivotButton="0" quotePrefix="0" xfId="0">
      <alignment vertical="top" wrapText="1"/>
    </xf>
    <xf numFmtId="164" fontId="0" fillId="4" borderId="1" applyAlignment="1" pivotButton="0" quotePrefix="0" xfId="0">
      <alignment vertical="top" wrapText="1"/>
    </xf>
    <xf numFmtId="164" fontId="0" fillId="5" borderId="1" applyAlignment="1" pivotButton="0" quotePrefix="0" xfId="0">
      <alignment vertical="top" wrapText="1"/>
    </xf>
    <xf numFmtId="0" fontId="0" fillId="5" borderId="1" applyAlignment="1" pivotButton="0" quotePrefix="0" xfId="0">
      <alignment vertical="top" wrapText="1"/>
    </xf>
    <xf numFmtId="0" fontId="0" fillId="4" borderId="0" pivotButton="0" quotePrefix="0" xfId="0"/>
    <xf numFmtId="0" fontId="1" fillId="0" borderId="0" pivotButton="0" quotePrefix="0" xfId="0"/>
    <xf numFmtId="0" fontId="0" fillId="5" borderId="1" pivotButton="0" quotePrefix="0" xfId="0"/>
    <xf numFmtId="9" fontId="0" fillId="5" borderId="1" pivotButton="0" quotePrefix="0" xfId="0"/>
  </cellXfs>
  <cellStyles count="1">
    <cellStyle name="Normal" xfId="0" builtinId="0" hidden="0"/>
  </cellStyles>
  <dxfs count="3">
    <dxf>
      <fill>
        <patternFill patternType="solid">
          <fgColor rgb="00FED7AA"/>
        </patternFill>
      </fill>
    </dxf>
    <dxf>
      <fill>
        <patternFill patternType="solid">
          <fgColor rgb="00FECACA"/>
        </patternFill>
      </fill>
    </dxf>
    <dxf>
      <fill>
        <patternFill patternType="solid">
          <fgColor rgb="00BBF7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21"/>
  <sheetViews>
    <sheetView showGridLines="0" workbookViewId="0">
      <selection activeCell="A1" sqref="A1"/>
    </sheetView>
  </sheetViews>
  <sheetFormatPr baseColWidth="8" defaultRowHeight="15"/>
  <cols>
    <col width="30" customWidth="1" min="1" max="1"/>
    <col width="100" customWidth="1" min="2" max="2"/>
  </cols>
  <sheetData>
    <row r="1">
      <c r="A1" s="1" t="inlineStr">
        <is>
          <t>Comité paritario: actas, acuerdos e inspecciones</t>
        </is>
      </c>
    </row>
    <row r="2">
      <c r="A2" s="2" t="inlineStr">
        <is>
          <t>Plantilla gratuita de iGromi · sin macros · Excel 2019 o posterior, Google Sheets y LibreOffice</t>
        </is>
      </c>
    </row>
    <row r="4">
      <c r="A4" s="3" t="inlineStr">
        <is>
          <t>Para qué sirve</t>
        </is>
      </c>
    </row>
    <row r="5" ht="45" customHeight="1">
      <c r="A5" s="4" t="inlineStr">
        <is>
          <t>Qué resuelve</t>
        </is>
      </c>
      <c r="B5" s="5" t="inlineStr">
        <is>
          <t>Llevar en un solo archivo a los integrantes del comité paritario de higiene y seguridad, las actas de cada sesión, los acuerdos con responsable y plazo hasta cerrarlos, y la pauta de inspección de las visitas a terreno.</t>
        </is>
      </c>
    </row>
    <row r="6" ht="15" customHeight="1">
      <c r="A6" s="4" t="inlineStr">
        <is>
          <t>Para quién</t>
        </is>
      </c>
      <c r="B6" s="5" t="inlineStr">
        <is>
          <t>El presidente y la secretaria del comité, y el prevencionista que los apoya.</t>
        </is>
      </c>
    </row>
    <row r="7">
      <c r="A7" s="4" t="inlineStr"/>
      <c r="B7" s="5" t="n"/>
    </row>
    <row r="8">
      <c r="A8" s="3" t="inlineStr">
        <is>
          <t>Cómo llenarla</t>
        </is>
      </c>
    </row>
    <row r="9" ht="30" customHeight="1">
      <c r="A9" s="4" t="inlineStr">
        <is>
          <t>1. Integrantes</t>
        </is>
      </c>
      <c r="B9" s="5" t="inlineStr">
        <is>
          <t>Nombre, a quién representa y si es titular o suplente. El término del período se calcula a dos años. Avisa si a un representante de los trabajadores le falta el curso de orientación.</t>
        </is>
      </c>
    </row>
    <row r="10" ht="30" customHeight="1">
      <c r="A10" s="4" t="inlineStr">
        <is>
          <t>2. Actas</t>
        </is>
      </c>
      <c r="B10" s="5" t="inlineStr">
        <is>
          <t>Una fila por sesión. «¿Puede sesionar?» revisa que haya al menos un representante de cada parte. Los acuerdos de cada sesión se cuentan solos.</t>
        </is>
      </c>
    </row>
    <row r="11" ht="30" customHeight="1">
      <c r="A11" s="4" t="inlineStr">
        <is>
          <t>3. Acuerdos</t>
        </is>
      </c>
      <c r="B11" s="5" t="inlineStr">
        <is>
          <t>Una fila por acuerdo con su número de sesión, responsable y plazo. La situación pasa a POR VENCER a 7 días y a VENCIDO después.</t>
        </is>
      </c>
    </row>
    <row r="12" ht="30" customHeight="1">
      <c r="A12" s="4" t="inlineStr">
        <is>
          <t>4. Inspección</t>
        </is>
      </c>
      <c r="B12" s="5" t="inlineStr">
        <is>
          <t>Pauta para la visita. Cada «No conforme» con hallazgo y foto; si todavía no tiene acuerdo asociado, la planilla avisa.</t>
        </is>
      </c>
    </row>
    <row r="13" ht="15" customHeight="1">
      <c r="A13" s="4" t="inlineStr">
        <is>
          <t>5. Resumen</t>
        </is>
      </c>
      <c r="B13" s="5" t="inlineStr">
        <is>
          <t>Sesiones, quórum, actas, acuerdos cumplidos y vencidos, y no conformidades.</t>
        </is>
      </c>
    </row>
    <row r="14">
      <c r="A14" s="4" t="inlineStr"/>
      <c r="B14" s="5" t="n"/>
    </row>
    <row r="15">
      <c r="A15" s="3" t="inlineStr">
        <is>
          <t>Colores</t>
        </is>
      </c>
    </row>
    <row r="16" ht="15" customHeight="1">
      <c r="A16" s="6" t="inlineStr">
        <is>
          <t>Amarillo</t>
        </is>
      </c>
      <c r="B16" s="5" t="inlineStr">
        <is>
          <t>Lo llenas tú.</t>
        </is>
      </c>
    </row>
    <row r="17" ht="15" customHeight="1">
      <c r="A17" s="7" t="inlineStr">
        <is>
          <t>Gris</t>
        </is>
      </c>
      <c r="B17" s="5" t="inlineStr">
        <is>
          <t>Fórmula: no la escribas encima.</t>
        </is>
      </c>
    </row>
    <row r="18">
      <c r="A18" s="4" t="inlineStr"/>
      <c r="B18" s="5" t="n"/>
    </row>
    <row r="19" ht="45" customHeight="1">
      <c r="A19" s="4" t="inlineStr">
        <is>
          <t>Lo que esta planilla no hace</t>
        </is>
      </c>
      <c r="B19" s="5" t="inlineStr">
        <is>
          <t>No reemplaza el acta oficial ni el registro del acta de constitución en el sitio de la Dirección del Trabajo, que el art. 36 del DS 44 pide dentro de 15 días hábiles desde la elección. Los nombres del ejemplo son inventados.</t>
        </is>
      </c>
    </row>
    <row r="20" ht="30" customHeight="1">
      <c r="A20" s="4" t="inlineStr">
        <is>
          <t>Fuente</t>
        </is>
      </c>
      <c r="B20" s="5" t="inlineStr">
        <is>
          <t>Decreto Supremo 44 de 2024 del Ministerio del Trabajo y Previsión Social, párrafo 3 del título III (arts. 23 a 49), bcn.cl/leychile.</t>
        </is>
      </c>
    </row>
    <row r="21" ht="30" customHeight="1">
      <c r="A21" s="4" t="inlineStr">
        <is>
          <t>Hazlo en la app</t>
        </is>
      </c>
      <c r="B21" s="5" t="inlineStr">
        <is>
          <t>Con iGromi puedes llevar estos registros desde el celular, con foto, autor y hora, sin pasar papeles a una planilla al final del día. Pide tu acceso anticipado en igromi.com</t>
        </is>
      </c>
    </row>
  </sheetData>
  <pageMargins left="0.75" right="0.75" top="1" bottom="1"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I24"/>
  <sheetViews>
    <sheetView showGridLines="0" workbookViewId="0">
      <pane ySplit="4" topLeftCell="A5" activePane="bottomLeft" state="frozen"/>
      <selection pane="bottomLeft" activeCell="A1" sqref="A1"/>
    </sheetView>
  </sheetViews>
  <sheetFormatPr baseColWidth="8" defaultRowHeight="15"/>
  <cols>
    <col width="22" customWidth="1" min="1" max="1"/>
    <col width="12" customWidth="1" min="2" max="2"/>
    <col width="10" customWidth="1" min="3" max="3"/>
    <col width="14" customWidth="1" min="4" max="4"/>
    <col width="11" customWidth="1" min="5" max="5"/>
    <col width="11" customWidth="1" min="6" max="6"/>
    <col width="10" customWidth="1" min="7" max="7"/>
    <col width="13" customWidth="1" min="8" max="8"/>
    <col width="34" customWidth="1" min="9" max="9"/>
  </cols>
  <sheetData>
    <row r="1">
      <c r="A1" s="1" t="inlineStr">
        <is>
          <t>Integrantes del comité</t>
        </is>
      </c>
    </row>
    <row r="2">
      <c r="A2" s="2" t="inlineStr">
        <is>
          <t>Tres titulares y tres suplentes por cada parte. Duran dos años (art. 43 del DS 44).</t>
        </is>
      </c>
    </row>
    <row r="4" ht="44" customHeight="1">
      <c r="A4" s="8" t="inlineStr">
        <is>
          <t>Nombre</t>
        </is>
      </c>
      <c r="B4" s="8" t="inlineStr">
        <is>
          <t>Representa a</t>
        </is>
      </c>
      <c r="C4" s="8" t="inlineStr">
        <is>
          <t>Calidad</t>
        </is>
      </c>
      <c r="D4" s="8" t="inlineStr">
        <is>
          <t>Cargo en el comité</t>
        </is>
      </c>
      <c r="E4" s="8" t="inlineStr">
        <is>
          <t>Inicio del período</t>
        </is>
      </c>
      <c r="F4" s="9" t="inlineStr">
        <is>
          <t>Término del período</t>
        </is>
      </c>
      <c r="G4" s="9" t="inlineStr">
        <is>
          <t>Días para el término</t>
        </is>
      </c>
      <c r="H4" s="8" t="inlineStr">
        <is>
          <t>Curso de orientación (trabajadores)</t>
        </is>
      </c>
      <c r="I4" s="9" t="inlineStr">
        <is>
          <t>Alerta</t>
        </is>
      </c>
    </row>
    <row r="5">
      <c r="A5" s="10" t="inlineStr">
        <is>
          <t>R. Fuentes</t>
        </is>
      </c>
      <c r="B5" s="10" t="inlineStr">
        <is>
          <t>Empresa</t>
        </is>
      </c>
      <c r="C5" s="10" t="inlineStr">
        <is>
          <t>Titular</t>
        </is>
      </c>
      <c r="D5" s="10" t="inlineStr">
        <is>
          <t>Presidente</t>
        </is>
      </c>
      <c r="E5" s="11" t="n">
        <v>46083</v>
      </c>
      <c r="F5" s="12">
        <f>IF(E5="","",EDATE(E5,24))</f>
        <v/>
      </c>
      <c r="G5" s="13">
        <f>IF(F5="","",F5-TODAY())</f>
        <v/>
      </c>
      <c r="H5" s="10" t="n"/>
      <c r="I5" s="13">
        <f>IF(A5="","",TRIM(IF(AND(G5&lt;&gt;"",G5&lt;=30),"Período por terminar: preparar elección. ","")&amp;IF(AND(B5="Trabajadores",H5&lt;&gt;"Sí"),"Sin curso: hacerlo en el primer semestre.","")))</f>
        <v/>
      </c>
    </row>
    <row r="6">
      <c r="A6" s="10" t="inlineStr">
        <is>
          <t>M. Araya</t>
        </is>
      </c>
      <c r="B6" s="10" t="inlineStr">
        <is>
          <t>Empresa</t>
        </is>
      </c>
      <c r="C6" s="10" t="inlineStr">
        <is>
          <t>Titular</t>
        </is>
      </c>
      <c r="D6" s="10" t="n"/>
      <c r="E6" s="11" t="n">
        <v>46083</v>
      </c>
      <c r="F6" s="12">
        <f>IF(E6="","",EDATE(E6,24))</f>
        <v/>
      </c>
      <c r="G6" s="13">
        <f>IF(F6="","",F6-TODAY())</f>
        <v/>
      </c>
      <c r="H6" s="10" t="n"/>
      <c r="I6" s="13">
        <f>IF(A6="","",TRIM(IF(AND(G6&lt;&gt;"",G6&lt;=30),"Período por terminar: preparar elección. ","")&amp;IF(AND(B6="Trabajadores",H6&lt;&gt;"Sí"),"Sin curso: hacerlo en el primer semestre.","")))</f>
        <v/>
      </c>
    </row>
    <row r="7">
      <c r="A7" s="10" t="inlineStr">
        <is>
          <t>J. Lagos</t>
        </is>
      </c>
      <c r="B7" s="10" t="inlineStr">
        <is>
          <t>Empresa</t>
        </is>
      </c>
      <c r="C7" s="10" t="inlineStr">
        <is>
          <t>Titular</t>
        </is>
      </c>
      <c r="D7" s="10" t="n"/>
      <c r="E7" s="11" t="n">
        <v>46083</v>
      </c>
      <c r="F7" s="12">
        <f>IF(E7="","",EDATE(E7,24))</f>
        <v/>
      </c>
      <c r="G7" s="13">
        <f>IF(F7="","",F7-TODAY())</f>
        <v/>
      </c>
      <c r="H7" s="10" t="n"/>
      <c r="I7" s="13">
        <f>IF(A7="","",TRIM(IF(AND(G7&lt;&gt;"",G7&lt;=30),"Período por terminar: preparar elección. ","")&amp;IF(AND(B7="Trabajadores",H7&lt;&gt;"Sí"),"Sin curso: hacerlo en el primer semestre.","")))</f>
        <v/>
      </c>
    </row>
    <row r="8">
      <c r="A8" s="10" t="inlineStr">
        <is>
          <t>P. Toro</t>
        </is>
      </c>
      <c r="B8" s="10" t="inlineStr">
        <is>
          <t>Empresa</t>
        </is>
      </c>
      <c r="C8" s="10" t="inlineStr">
        <is>
          <t>Suplente</t>
        </is>
      </c>
      <c r="D8" s="10" t="n"/>
      <c r="E8" s="11" t="n">
        <v>46083</v>
      </c>
      <c r="F8" s="12">
        <f>IF(E8="","",EDATE(E8,24))</f>
        <v/>
      </c>
      <c r="G8" s="13">
        <f>IF(F8="","",F8-TODAY())</f>
        <v/>
      </c>
      <c r="H8" s="10" t="n"/>
      <c r="I8" s="13">
        <f>IF(A8="","",TRIM(IF(AND(G8&lt;&gt;"",G8&lt;=30),"Período por terminar: preparar elección. ","")&amp;IF(AND(B8="Trabajadores",H8&lt;&gt;"Sí"),"Sin curso: hacerlo en el primer semestre.","")))</f>
        <v/>
      </c>
    </row>
    <row r="9">
      <c r="A9" s="10" t="inlineStr">
        <is>
          <t>S. Vidal</t>
        </is>
      </c>
      <c r="B9" s="10" t="inlineStr">
        <is>
          <t>Empresa</t>
        </is>
      </c>
      <c r="C9" s="10" t="inlineStr">
        <is>
          <t>Suplente</t>
        </is>
      </c>
      <c r="D9" s="10" t="n"/>
      <c r="E9" s="11" t="n">
        <v>46083</v>
      </c>
      <c r="F9" s="12">
        <f>IF(E9="","",EDATE(E9,24))</f>
        <v/>
      </c>
      <c r="G9" s="13">
        <f>IF(F9="","",F9-TODAY())</f>
        <v/>
      </c>
      <c r="H9" s="10" t="n"/>
      <c r="I9" s="13">
        <f>IF(A9="","",TRIM(IF(AND(G9&lt;&gt;"",G9&lt;=30),"Período por terminar: preparar elección. ","")&amp;IF(AND(B9="Trabajadores",H9&lt;&gt;"Sí"),"Sin curso: hacerlo en el primer semestre.","")))</f>
        <v/>
      </c>
    </row>
    <row r="10">
      <c r="A10" s="10" t="inlineStr">
        <is>
          <t>C. Pino</t>
        </is>
      </c>
      <c r="B10" s="10" t="inlineStr">
        <is>
          <t>Empresa</t>
        </is>
      </c>
      <c r="C10" s="10" t="inlineStr">
        <is>
          <t>Suplente</t>
        </is>
      </c>
      <c r="D10" s="10" t="n"/>
      <c r="E10" s="11" t="n">
        <v>46083</v>
      </c>
      <c r="F10" s="12">
        <f>IF(E10="","",EDATE(E10,24))</f>
        <v/>
      </c>
      <c r="G10" s="13">
        <f>IF(F10="","",F10-TODAY())</f>
        <v/>
      </c>
      <c r="H10" s="10" t="n"/>
      <c r="I10" s="13">
        <f>IF(A10="","",TRIM(IF(AND(G10&lt;&gt;"",G10&lt;=30),"Período por terminar: preparar elección. ","")&amp;IF(AND(B10="Trabajadores",H10&lt;&gt;"Sí"),"Sin curso: hacerlo en el primer semestre.","")))</f>
        <v/>
      </c>
    </row>
    <row r="11">
      <c r="A11" s="10" t="inlineStr">
        <is>
          <t>L. Castro</t>
        </is>
      </c>
      <c r="B11" s="10" t="inlineStr">
        <is>
          <t>Trabajadores</t>
        </is>
      </c>
      <c r="C11" s="10" t="inlineStr">
        <is>
          <t>Titular</t>
        </is>
      </c>
      <c r="D11" s="10" t="inlineStr">
        <is>
          <t>Secretaria</t>
        </is>
      </c>
      <c r="E11" s="11" t="n">
        <v>46083</v>
      </c>
      <c r="F11" s="12">
        <f>IF(E11="","",EDATE(E11,24))</f>
        <v/>
      </c>
      <c r="G11" s="13">
        <f>IF(F11="","",F11-TODAY())</f>
        <v/>
      </c>
      <c r="H11" s="10" t="inlineStr">
        <is>
          <t>Sí</t>
        </is>
      </c>
      <c r="I11" s="13">
        <f>IF(A11="","",TRIM(IF(AND(G11&lt;&gt;"",G11&lt;=30),"Período por terminar: preparar elección. ","")&amp;IF(AND(B11="Trabajadores",H11&lt;&gt;"Sí"),"Sin curso: hacerlo en el primer semestre.","")))</f>
        <v/>
      </c>
    </row>
    <row r="12">
      <c r="A12" s="10" t="inlineStr">
        <is>
          <t>A. Reyes</t>
        </is>
      </c>
      <c r="B12" s="10" t="inlineStr">
        <is>
          <t>Trabajadores</t>
        </is>
      </c>
      <c r="C12" s="10" t="inlineStr">
        <is>
          <t>Titular</t>
        </is>
      </c>
      <c r="D12" s="10" t="n"/>
      <c r="E12" s="11" t="n">
        <v>46083</v>
      </c>
      <c r="F12" s="12">
        <f>IF(E12="","",EDATE(E12,24))</f>
        <v/>
      </c>
      <c r="G12" s="13">
        <f>IF(F12="","",F12-TODAY())</f>
        <v/>
      </c>
      <c r="H12" s="10" t="inlineStr">
        <is>
          <t>Sí</t>
        </is>
      </c>
      <c r="I12" s="13">
        <f>IF(A12="","",TRIM(IF(AND(G12&lt;&gt;"",G12&lt;=30),"Período por terminar: preparar elección. ","")&amp;IF(AND(B12="Trabajadores",H12&lt;&gt;"Sí"),"Sin curso: hacerlo en el primer semestre.","")))</f>
        <v/>
      </c>
    </row>
    <row r="13">
      <c r="A13" s="10" t="inlineStr">
        <is>
          <t>V. Núñez</t>
        </is>
      </c>
      <c r="B13" s="10" t="inlineStr">
        <is>
          <t>Trabajadores</t>
        </is>
      </c>
      <c r="C13" s="10" t="inlineStr">
        <is>
          <t>Titular</t>
        </is>
      </c>
      <c r="D13" s="10" t="n"/>
      <c r="E13" s="11" t="n">
        <v>46083</v>
      </c>
      <c r="F13" s="12">
        <f>IF(E13="","",EDATE(E13,24))</f>
        <v/>
      </c>
      <c r="G13" s="13">
        <f>IF(F13="","",F13-TODAY())</f>
        <v/>
      </c>
      <c r="H13" s="10" t="inlineStr">
        <is>
          <t>No</t>
        </is>
      </c>
      <c r="I13" s="13">
        <f>IF(A13="","",TRIM(IF(AND(G13&lt;&gt;"",G13&lt;=30),"Período por terminar: preparar elección. ","")&amp;IF(AND(B13="Trabajadores",H13&lt;&gt;"Sí"),"Sin curso: hacerlo en el primer semestre.","")))</f>
        <v/>
      </c>
    </row>
    <row r="14">
      <c r="A14" s="10" t="inlineStr">
        <is>
          <t>G. Silva</t>
        </is>
      </c>
      <c r="B14" s="10" t="inlineStr">
        <is>
          <t>Trabajadores</t>
        </is>
      </c>
      <c r="C14" s="10" t="inlineStr">
        <is>
          <t>Suplente</t>
        </is>
      </c>
      <c r="D14" s="10" t="n"/>
      <c r="E14" s="11" t="n">
        <v>46083</v>
      </c>
      <c r="F14" s="12">
        <f>IF(E14="","",EDATE(E14,24))</f>
        <v/>
      </c>
      <c r="G14" s="13">
        <f>IF(F14="","",F14-TODAY())</f>
        <v/>
      </c>
      <c r="H14" s="10" t="inlineStr">
        <is>
          <t>Sí</t>
        </is>
      </c>
      <c r="I14" s="13">
        <f>IF(A14="","",TRIM(IF(AND(G14&lt;&gt;"",G14&lt;=30),"Período por terminar: preparar elección. ","")&amp;IF(AND(B14="Trabajadores",H14&lt;&gt;"Sí"),"Sin curso: hacerlo en el primer semestre.","")))</f>
        <v/>
      </c>
    </row>
    <row r="15">
      <c r="A15" s="10" t="inlineStr">
        <is>
          <t>T. Mora</t>
        </is>
      </c>
      <c r="B15" s="10" t="inlineStr">
        <is>
          <t>Trabajadores</t>
        </is>
      </c>
      <c r="C15" s="10" t="inlineStr">
        <is>
          <t>Suplente</t>
        </is>
      </c>
      <c r="D15" s="10" t="n"/>
      <c r="E15" s="11" t="n">
        <v>46083</v>
      </c>
      <c r="F15" s="12">
        <f>IF(E15="","",EDATE(E15,24))</f>
        <v/>
      </c>
      <c r="G15" s="13">
        <f>IF(F15="","",F15-TODAY())</f>
        <v/>
      </c>
      <c r="H15" s="10" t="inlineStr">
        <is>
          <t>Sí</t>
        </is>
      </c>
      <c r="I15" s="13">
        <f>IF(A15="","",TRIM(IF(AND(G15&lt;&gt;"",G15&lt;=30),"Período por terminar: preparar elección. ","")&amp;IF(AND(B15="Trabajadores",H15&lt;&gt;"Sí"),"Sin curso: hacerlo en el primer semestre.","")))</f>
        <v/>
      </c>
    </row>
    <row r="16">
      <c r="A16" s="10" t="inlineStr">
        <is>
          <t>H. Ortiz</t>
        </is>
      </c>
      <c r="B16" s="10" t="inlineStr">
        <is>
          <t>Trabajadores</t>
        </is>
      </c>
      <c r="C16" s="10" t="inlineStr">
        <is>
          <t>Suplente</t>
        </is>
      </c>
      <c r="D16" s="10" t="n"/>
      <c r="E16" s="11" t="n">
        <v>46083</v>
      </c>
      <c r="F16" s="12">
        <f>IF(E16="","",EDATE(E16,24))</f>
        <v/>
      </c>
      <c r="G16" s="13">
        <f>IF(F16="","",F16-TODAY())</f>
        <v/>
      </c>
      <c r="H16" s="10" t="inlineStr">
        <is>
          <t>Sí</t>
        </is>
      </c>
      <c r="I16" s="13">
        <f>IF(A16="","",TRIM(IF(AND(G16&lt;&gt;"",G16&lt;=30),"Período por terminar: preparar elección. ","")&amp;IF(AND(B16="Trabajadores",H16&lt;&gt;"Sí"),"Sin curso: hacerlo en el primer semestre.","")))</f>
        <v/>
      </c>
    </row>
    <row r="17">
      <c r="A17" s="10" t="n"/>
      <c r="B17" s="10" t="n"/>
      <c r="C17" s="10" t="n"/>
      <c r="D17" s="10" t="n"/>
      <c r="E17" s="11" t="n"/>
      <c r="F17" s="12">
        <f>IF(E17="","",EDATE(E17,24))</f>
        <v/>
      </c>
      <c r="G17" s="13">
        <f>IF(F17="","",F17-TODAY())</f>
        <v/>
      </c>
      <c r="H17" s="10" t="n"/>
      <c r="I17" s="13">
        <f>IF(A17="","",TRIM(IF(AND(G17&lt;&gt;"",G17&lt;=30),"Período por terminar: preparar elección. ","")&amp;IF(AND(B17="Trabajadores",H17&lt;&gt;"Sí"),"Sin curso: hacerlo en el primer semestre.","")))</f>
        <v/>
      </c>
    </row>
    <row r="18">
      <c r="A18" s="10" t="n"/>
      <c r="B18" s="10" t="n"/>
      <c r="C18" s="10" t="n"/>
      <c r="D18" s="10" t="n"/>
      <c r="E18" s="11" t="n"/>
      <c r="F18" s="12">
        <f>IF(E18="","",EDATE(E18,24))</f>
        <v/>
      </c>
      <c r="G18" s="13">
        <f>IF(F18="","",F18-TODAY())</f>
        <v/>
      </c>
      <c r="H18" s="10" t="n"/>
      <c r="I18" s="13">
        <f>IF(A18="","",TRIM(IF(AND(G18&lt;&gt;"",G18&lt;=30),"Período por terminar: preparar elección. ","")&amp;IF(AND(B18="Trabajadores",H18&lt;&gt;"Sí"),"Sin curso: hacerlo en el primer semestre.","")))</f>
        <v/>
      </c>
    </row>
    <row r="19">
      <c r="A19" s="10" t="n"/>
      <c r="B19" s="10" t="n"/>
      <c r="C19" s="10" t="n"/>
      <c r="D19" s="10" t="n"/>
      <c r="E19" s="11" t="n"/>
      <c r="F19" s="12">
        <f>IF(E19="","",EDATE(E19,24))</f>
        <v/>
      </c>
      <c r="G19" s="13">
        <f>IF(F19="","",F19-TODAY())</f>
        <v/>
      </c>
      <c r="H19" s="10" t="n"/>
      <c r="I19" s="13">
        <f>IF(A19="","",TRIM(IF(AND(G19&lt;&gt;"",G19&lt;=30),"Período por terminar: preparar elección. ","")&amp;IF(AND(B19="Trabajadores",H19&lt;&gt;"Sí"),"Sin curso: hacerlo en el primer semestre.","")))</f>
        <v/>
      </c>
    </row>
    <row r="20">
      <c r="A20" s="10" t="n"/>
      <c r="B20" s="10" t="n"/>
      <c r="C20" s="10" t="n"/>
      <c r="D20" s="10" t="n"/>
      <c r="E20" s="11" t="n"/>
      <c r="F20" s="12">
        <f>IF(E20="","",EDATE(E20,24))</f>
        <v/>
      </c>
      <c r="G20" s="13">
        <f>IF(F20="","",F20-TODAY())</f>
        <v/>
      </c>
      <c r="H20" s="10" t="n"/>
      <c r="I20" s="13">
        <f>IF(A20="","",TRIM(IF(AND(G20&lt;&gt;"",G20&lt;=30),"Período por terminar: preparar elección. ","")&amp;IF(AND(B20="Trabajadores",H20&lt;&gt;"Sí"),"Sin curso: hacerlo en el primer semestre.","")))</f>
        <v/>
      </c>
    </row>
    <row r="21">
      <c r="A21" s="10" t="n"/>
      <c r="B21" s="10" t="n"/>
      <c r="C21" s="10" t="n"/>
      <c r="D21" s="10" t="n"/>
      <c r="E21" s="11" t="n"/>
      <c r="F21" s="12">
        <f>IF(E21="","",EDATE(E21,24))</f>
        <v/>
      </c>
      <c r="G21" s="13">
        <f>IF(F21="","",F21-TODAY())</f>
        <v/>
      </c>
      <c r="H21" s="10" t="n"/>
      <c r="I21" s="13">
        <f>IF(A21="","",TRIM(IF(AND(G21&lt;&gt;"",G21&lt;=30),"Período por terminar: preparar elección. ","")&amp;IF(AND(B21="Trabajadores",H21&lt;&gt;"Sí"),"Sin curso: hacerlo en el primer semestre.","")))</f>
        <v/>
      </c>
    </row>
    <row r="22">
      <c r="A22" s="10" t="n"/>
      <c r="B22" s="10" t="n"/>
      <c r="C22" s="10" t="n"/>
      <c r="D22" s="10" t="n"/>
      <c r="E22" s="11" t="n"/>
      <c r="F22" s="12">
        <f>IF(E22="","",EDATE(E22,24))</f>
        <v/>
      </c>
      <c r="G22" s="13">
        <f>IF(F22="","",F22-TODAY())</f>
        <v/>
      </c>
      <c r="H22" s="10" t="n"/>
      <c r="I22" s="13">
        <f>IF(A22="","",TRIM(IF(AND(G22&lt;&gt;"",G22&lt;=30),"Período por terminar: preparar elección. ","")&amp;IF(AND(B22="Trabajadores",H22&lt;&gt;"Sí"),"Sin curso: hacerlo en el primer semestre.","")))</f>
        <v/>
      </c>
    </row>
    <row r="23">
      <c r="A23" s="10" t="n"/>
      <c r="B23" s="10" t="n"/>
      <c r="C23" s="10" t="n"/>
      <c r="D23" s="10" t="n"/>
      <c r="E23" s="11" t="n"/>
      <c r="F23" s="12">
        <f>IF(E23="","",EDATE(E23,24))</f>
        <v/>
      </c>
      <c r="G23" s="13">
        <f>IF(F23="","",F23-TODAY())</f>
        <v/>
      </c>
      <c r="H23" s="10" t="n"/>
      <c r="I23" s="13">
        <f>IF(A23="","",TRIM(IF(AND(G23&lt;&gt;"",G23&lt;=30),"Período por terminar: preparar elección. ","")&amp;IF(AND(B23="Trabajadores",H23&lt;&gt;"Sí"),"Sin curso: hacerlo en el primer semestre.","")))</f>
        <v/>
      </c>
    </row>
    <row r="24">
      <c r="A24" s="10" t="n"/>
      <c r="B24" s="10" t="n"/>
      <c r="C24" s="10" t="n"/>
      <c r="D24" s="10" t="n"/>
      <c r="E24" s="11" t="n"/>
      <c r="F24" s="12">
        <f>IF(E24="","",EDATE(E24,24))</f>
        <v/>
      </c>
      <c r="G24" s="13">
        <f>IF(F24="","",F24-TODAY())</f>
        <v/>
      </c>
      <c r="H24" s="10" t="n"/>
      <c r="I24" s="13">
        <f>IF(A24="","",TRIM(IF(AND(G24&lt;&gt;"",G24&lt;=30),"Período por terminar: preparar elección. ","")&amp;IF(AND(B24="Trabajadores",H24&lt;&gt;"Sí"),"Sin curso: hacerlo en el primer semestre.","")))</f>
        <v/>
      </c>
    </row>
  </sheetData>
  <conditionalFormatting sqref="I5:I24">
    <cfRule type="expression" priority="1" dxfId="0">
      <formula>LEN($I5)&gt;0</formula>
    </cfRule>
  </conditionalFormatting>
  <dataValidations count="3">
    <dataValidation sqref="B5:B24" showDropDown="0" showInputMessage="0" showErrorMessage="1" allowBlank="1" errorTitle="Valor no válido" error="Elige un valor de la lista." type="list">
      <formula1>=Listas!$A$2:$A$3</formula1>
    </dataValidation>
    <dataValidation sqref="C5:C24" showDropDown="0" showInputMessage="0" showErrorMessage="1" allowBlank="1" errorTitle="Valor no válido" error="Elige un valor de la lista." type="list">
      <formula1>=Listas!$B$2:$B$3</formula1>
    </dataValidation>
    <dataValidation sqref="H5:H24" showDropDown="0" showInputMessage="0" showErrorMessage="1" allowBlank="1" errorTitle="Valor no válido" error="Elige un valor de la lista." type="list">
      <formula1>=Listas!$F$2:$F$3</formula1>
    </dataValidation>
  </dataValidations>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J64"/>
  <sheetViews>
    <sheetView showGridLines="0" workbookViewId="0">
      <pane ySplit="4" topLeftCell="A5" activePane="bottomLeft" state="frozen"/>
      <selection pane="bottomLeft" activeCell="A1" sqref="A1"/>
    </sheetView>
  </sheetViews>
  <sheetFormatPr baseColWidth="8" defaultRowHeight="15"/>
  <cols>
    <col width="8" customWidth="1" min="1" max="1"/>
    <col width="11" customWidth="1" min="2" max="2"/>
    <col width="12" customWidth="1" min="3" max="3"/>
    <col width="26" customWidth="1" min="4" max="4"/>
    <col width="9" customWidth="1" min="5" max="5"/>
    <col width="9" customWidth="1" min="6" max="6"/>
    <col width="11" customWidth="1" min="7" max="7"/>
    <col width="50" customWidth="1" min="8" max="8"/>
    <col width="9" customWidth="1" min="9" max="9"/>
    <col width="10" customWidth="1" min="10" max="10"/>
  </cols>
  <sheetData>
    <row r="1">
      <c r="A1" s="1" t="inlineStr">
        <is>
          <t>Actas de reunión</t>
        </is>
      </c>
    </row>
    <row r="2">
      <c r="A2" s="2" t="inlineStr">
        <is>
          <t>Una fila por sesión. Ordinaria una vez al mes; extraordinaria tras un accidente grave o fatal (art. 39).</t>
        </is>
      </c>
    </row>
    <row r="4" ht="44" customHeight="1">
      <c r="A4" s="8" t="inlineStr">
        <is>
          <t>N° sesión</t>
        </is>
      </c>
      <c r="B4" s="8" t="inlineStr">
        <is>
          <t>Fecha</t>
        </is>
      </c>
      <c r="C4" s="8" t="inlineStr">
        <is>
          <t>Tipo</t>
        </is>
      </c>
      <c r="D4" s="8" t="inlineStr">
        <is>
          <t>Motivo (si es extraordinaria)</t>
        </is>
      </c>
      <c r="E4" s="8" t="inlineStr">
        <is>
          <t>Asisten por la empresa</t>
        </is>
      </c>
      <c r="F4" s="8" t="inlineStr">
        <is>
          <t>Asisten por los trabajadores</t>
        </is>
      </c>
      <c r="G4" s="9" t="inlineStr">
        <is>
          <t>¿Puede sesionar?</t>
        </is>
      </c>
      <c r="H4" s="8" t="inlineStr">
        <is>
          <t>Temas tratados</t>
        </is>
      </c>
      <c r="I4" s="9" t="inlineStr">
        <is>
          <t>Acuerdos tomados</t>
        </is>
      </c>
      <c r="J4" s="8" t="inlineStr">
        <is>
          <t>Acta firmada y archivada</t>
        </is>
      </c>
    </row>
    <row r="5">
      <c r="A5" s="10" t="n">
        <v>1</v>
      </c>
      <c r="B5" s="11" t="n">
        <v>46083</v>
      </c>
      <c r="C5" s="10" t="inlineStr">
        <is>
          <t>Ordinaria</t>
        </is>
      </c>
      <c r="D5" s="10" t="n"/>
      <c r="E5" s="10" t="n">
        <v>3</v>
      </c>
      <c r="F5" s="10" t="n">
        <v>3</v>
      </c>
      <c r="G5" s="13">
        <f>IF(A5="","",IF(AND(N(E5)&gt;=1,N(F5)&gt;=1),"Sí","No: falta una parte"))</f>
        <v/>
      </c>
      <c r="H5" s="10" t="inlineStr">
        <is>
          <t>Constitución del comité, designación de presidente y secretaria, calendario de reuniones.</t>
        </is>
      </c>
      <c r="I5" s="13">
        <f>IF(A5="","",COUNTIF(Acuerdos!$B$5:$B$504,A5))</f>
        <v/>
      </c>
      <c r="J5" s="10" t="inlineStr">
        <is>
          <t>Sí</t>
        </is>
      </c>
    </row>
    <row r="6">
      <c r="A6" s="10" t="n">
        <v>2</v>
      </c>
      <c r="B6" s="11" t="n">
        <v>46118</v>
      </c>
      <c r="C6" s="10" t="inlineStr">
        <is>
          <t>Ordinaria</t>
        </is>
      </c>
      <c r="D6" s="10" t="n"/>
      <c r="E6" s="10" t="n">
        <v>3</v>
      </c>
      <c r="F6" s="10" t="n">
        <v>3</v>
      </c>
      <c r="G6" s="13">
        <f>IF(A6="","",IF(AND(N(E6)&gt;=1,N(F6)&gt;=1),"Sí","No: falta una parte"))</f>
        <v/>
      </c>
      <c r="H6" s="10" t="inlineStr">
        <is>
          <t>Revisión de la matriz de riesgos; programa de trabajo del comité.</t>
        </is>
      </c>
      <c r="I6" s="13">
        <f>IF(A6="","",COUNTIF(Acuerdos!$B$5:$B$504,A6))</f>
        <v/>
      </c>
      <c r="J6" s="10" t="inlineStr">
        <is>
          <t>Sí</t>
        </is>
      </c>
    </row>
    <row r="7">
      <c r="A7" s="10" t="n">
        <v>3</v>
      </c>
      <c r="B7" s="11" t="n">
        <v>46146</v>
      </c>
      <c r="C7" s="10" t="inlineStr">
        <is>
          <t>Ordinaria</t>
        </is>
      </c>
      <c r="D7" s="10" t="n"/>
      <c r="E7" s="10" t="n">
        <v>2</v>
      </c>
      <c r="F7" s="10" t="n">
        <v>3</v>
      </c>
      <c r="G7" s="13">
        <f>IF(A7="","",IF(AND(N(E7)&gt;=1,N(F7)&gt;=1),"Sí","No: falta una parte"))</f>
        <v/>
      </c>
      <c r="H7" s="10" t="inlineStr">
        <is>
          <t>Inspección de bodega y frío; accidentes del mes.</t>
        </is>
      </c>
      <c r="I7" s="13">
        <f>IF(A7="","",COUNTIF(Acuerdos!$B$5:$B$504,A7))</f>
        <v/>
      </c>
      <c r="J7" s="10" t="inlineStr">
        <is>
          <t>Sí</t>
        </is>
      </c>
    </row>
    <row r="8">
      <c r="A8" s="10" t="n">
        <v>4</v>
      </c>
      <c r="B8" s="11" t="n">
        <v>46162</v>
      </c>
      <c r="C8" s="10" t="inlineStr">
        <is>
          <t>Extraordinaria</t>
        </is>
      </c>
      <c r="D8" s="10" t="inlineStr">
        <is>
          <t>Accidente grave: corte en cortadora de la línea 2</t>
        </is>
      </c>
      <c r="E8" s="10" t="n">
        <v>3</v>
      </c>
      <c r="F8" s="10" t="n">
        <v>3</v>
      </c>
      <c r="G8" s="13">
        <f>IF(A8="","",IF(AND(N(E8)&gt;=1,N(F8)&gt;=1),"Sí","No: falta una parte"))</f>
        <v/>
      </c>
      <c r="H8" s="10" t="inlineStr">
        <is>
          <t>Investigación del accidente con el método del organismo administrador.</t>
        </is>
      </c>
      <c r="I8" s="13">
        <f>IF(A8="","",COUNTIF(Acuerdos!$B$5:$B$504,A8))</f>
        <v/>
      </c>
      <c r="J8" s="10" t="inlineStr">
        <is>
          <t>Sí</t>
        </is>
      </c>
    </row>
    <row r="9">
      <c r="A9" s="10" t="n">
        <v>5</v>
      </c>
      <c r="B9" s="11" t="n">
        <v>46174</v>
      </c>
      <c r="C9" s="10" t="inlineStr">
        <is>
          <t>Ordinaria</t>
        </is>
      </c>
      <c r="D9" s="10" t="n"/>
      <c r="E9" s="10" t="n">
        <v>3</v>
      </c>
      <c r="F9" s="10" t="n">
        <v>2</v>
      </c>
      <c r="G9" s="13">
        <f>IF(A9="","",IF(AND(N(E9)&gt;=1,N(F9)&gt;=1),"Sí","No: falta una parte"))</f>
        <v/>
      </c>
      <c r="H9" s="10" t="inlineStr">
        <is>
          <t>Avance de medidas del accidente; charlas de bloqueo.</t>
        </is>
      </c>
      <c r="I9" s="13">
        <f>IF(A9="","",COUNTIF(Acuerdos!$B$5:$B$504,A9))</f>
        <v/>
      </c>
      <c r="J9" s="10" t="inlineStr">
        <is>
          <t>Sí</t>
        </is>
      </c>
    </row>
    <row r="10">
      <c r="A10" s="10" t="n">
        <v>6</v>
      </c>
      <c r="B10" s="11" t="n">
        <v>46209</v>
      </c>
      <c r="C10" s="10" t="inlineStr">
        <is>
          <t>Ordinaria</t>
        </is>
      </c>
      <c r="D10" s="10" t="n"/>
      <c r="E10" s="10" t="n">
        <v>3</v>
      </c>
      <c r="F10" s="10" t="n">
        <v>3</v>
      </c>
      <c r="G10" s="13">
        <f>IF(A10="","",IF(AND(N(E10)&gt;=1,N(F10)&gt;=1),"Sí","No: falta una parte"))</f>
        <v/>
      </c>
      <c r="H10" s="10" t="inlineStr">
        <is>
          <t>Inspección de sala de máquinas; plan de emergencia.</t>
        </is>
      </c>
      <c r="I10" s="13">
        <f>IF(A10="","",COUNTIF(Acuerdos!$B$5:$B$504,A10))</f>
        <v/>
      </c>
      <c r="J10" s="10" t="inlineStr">
        <is>
          <t>No</t>
        </is>
      </c>
    </row>
    <row r="11">
      <c r="A11" s="10" t="n"/>
      <c r="B11" s="11" t="n"/>
      <c r="C11" s="10" t="n"/>
      <c r="D11" s="10" t="n"/>
      <c r="E11" s="10" t="n"/>
      <c r="F11" s="10" t="n"/>
      <c r="G11" s="13">
        <f>IF(A11="","",IF(AND(N(E11)&gt;=1,N(F11)&gt;=1),"Sí","No: falta una parte"))</f>
        <v/>
      </c>
      <c r="H11" s="10" t="n"/>
      <c r="I11" s="13">
        <f>IF(A11="","",COUNTIF(Acuerdos!$B$5:$B$504,A11))</f>
        <v/>
      </c>
      <c r="J11" s="10" t="n"/>
    </row>
    <row r="12">
      <c r="A12" s="10" t="n"/>
      <c r="B12" s="11" t="n"/>
      <c r="C12" s="10" t="n"/>
      <c r="D12" s="10" t="n"/>
      <c r="E12" s="10" t="n"/>
      <c r="F12" s="10" t="n"/>
      <c r="G12" s="13">
        <f>IF(A12="","",IF(AND(N(E12)&gt;=1,N(F12)&gt;=1),"Sí","No: falta una parte"))</f>
        <v/>
      </c>
      <c r="H12" s="10" t="n"/>
      <c r="I12" s="13">
        <f>IF(A12="","",COUNTIF(Acuerdos!$B$5:$B$504,A12))</f>
        <v/>
      </c>
      <c r="J12" s="10" t="n"/>
    </row>
    <row r="13">
      <c r="A13" s="10" t="n"/>
      <c r="B13" s="11" t="n"/>
      <c r="C13" s="10" t="n"/>
      <c r="D13" s="10" t="n"/>
      <c r="E13" s="10" t="n"/>
      <c r="F13" s="10" t="n"/>
      <c r="G13" s="13">
        <f>IF(A13="","",IF(AND(N(E13)&gt;=1,N(F13)&gt;=1),"Sí","No: falta una parte"))</f>
        <v/>
      </c>
      <c r="H13" s="10" t="n"/>
      <c r="I13" s="13">
        <f>IF(A13="","",COUNTIF(Acuerdos!$B$5:$B$504,A13))</f>
        <v/>
      </c>
      <c r="J13" s="10" t="n"/>
    </row>
    <row r="14">
      <c r="A14" s="10" t="n"/>
      <c r="B14" s="11" t="n"/>
      <c r="C14" s="10" t="n"/>
      <c r="D14" s="10" t="n"/>
      <c r="E14" s="10" t="n"/>
      <c r="F14" s="10" t="n"/>
      <c r="G14" s="13">
        <f>IF(A14="","",IF(AND(N(E14)&gt;=1,N(F14)&gt;=1),"Sí","No: falta una parte"))</f>
        <v/>
      </c>
      <c r="H14" s="10" t="n"/>
      <c r="I14" s="13">
        <f>IF(A14="","",COUNTIF(Acuerdos!$B$5:$B$504,A14))</f>
        <v/>
      </c>
      <c r="J14" s="10" t="n"/>
    </row>
    <row r="15">
      <c r="A15" s="10" t="n"/>
      <c r="B15" s="11" t="n"/>
      <c r="C15" s="10" t="n"/>
      <c r="D15" s="10" t="n"/>
      <c r="E15" s="10" t="n"/>
      <c r="F15" s="10" t="n"/>
      <c r="G15" s="13">
        <f>IF(A15="","",IF(AND(N(E15)&gt;=1,N(F15)&gt;=1),"Sí","No: falta una parte"))</f>
        <v/>
      </c>
      <c r="H15" s="10" t="n"/>
      <c r="I15" s="13">
        <f>IF(A15="","",COUNTIF(Acuerdos!$B$5:$B$504,A15))</f>
        <v/>
      </c>
      <c r="J15" s="10" t="n"/>
    </row>
    <row r="16">
      <c r="A16" s="10" t="n"/>
      <c r="B16" s="11" t="n"/>
      <c r="C16" s="10" t="n"/>
      <c r="D16" s="10" t="n"/>
      <c r="E16" s="10" t="n"/>
      <c r="F16" s="10" t="n"/>
      <c r="G16" s="13">
        <f>IF(A16="","",IF(AND(N(E16)&gt;=1,N(F16)&gt;=1),"Sí","No: falta una parte"))</f>
        <v/>
      </c>
      <c r="H16" s="10" t="n"/>
      <c r="I16" s="13">
        <f>IF(A16="","",COUNTIF(Acuerdos!$B$5:$B$504,A16))</f>
        <v/>
      </c>
      <c r="J16" s="10" t="n"/>
    </row>
    <row r="17">
      <c r="A17" s="10" t="n"/>
      <c r="B17" s="11" t="n"/>
      <c r="C17" s="10" t="n"/>
      <c r="D17" s="10" t="n"/>
      <c r="E17" s="10" t="n"/>
      <c r="F17" s="10" t="n"/>
      <c r="G17" s="13">
        <f>IF(A17="","",IF(AND(N(E17)&gt;=1,N(F17)&gt;=1),"Sí","No: falta una parte"))</f>
        <v/>
      </c>
      <c r="H17" s="10" t="n"/>
      <c r="I17" s="13">
        <f>IF(A17="","",COUNTIF(Acuerdos!$B$5:$B$504,A17))</f>
        <v/>
      </c>
      <c r="J17" s="10" t="n"/>
    </row>
    <row r="18">
      <c r="A18" s="10" t="n"/>
      <c r="B18" s="11" t="n"/>
      <c r="C18" s="10" t="n"/>
      <c r="D18" s="10" t="n"/>
      <c r="E18" s="10" t="n"/>
      <c r="F18" s="10" t="n"/>
      <c r="G18" s="13">
        <f>IF(A18="","",IF(AND(N(E18)&gt;=1,N(F18)&gt;=1),"Sí","No: falta una parte"))</f>
        <v/>
      </c>
      <c r="H18" s="10" t="n"/>
      <c r="I18" s="13">
        <f>IF(A18="","",COUNTIF(Acuerdos!$B$5:$B$504,A18))</f>
        <v/>
      </c>
      <c r="J18" s="10" t="n"/>
    </row>
    <row r="19">
      <c r="A19" s="10" t="n"/>
      <c r="B19" s="11" t="n"/>
      <c r="C19" s="10" t="n"/>
      <c r="D19" s="10" t="n"/>
      <c r="E19" s="10" t="n"/>
      <c r="F19" s="10" t="n"/>
      <c r="G19" s="13">
        <f>IF(A19="","",IF(AND(N(E19)&gt;=1,N(F19)&gt;=1),"Sí","No: falta una parte"))</f>
        <v/>
      </c>
      <c r="H19" s="10" t="n"/>
      <c r="I19" s="13">
        <f>IF(A19="","",COUNTIF(Acuerdos!$B$5:$B$504,A19))</f>
        <v/>
      </c>
      <c r="J19" s="10" t="n"/>
    </row>
    <row r="20">
      <c r="A20" s="10" t="n"/>
      <c r="B20" s="11" t="n"/>
      <c r="C20" s="10" t="n"/>
      <c r="D20" s="10" t="n"/>
      <c r="E20" s="10" t="n"/>
      <c r="F20" s="10" t="n"/>
      <c r="G20" s="13">
        <f>IF(A20="","",IF(AND(N(E20)&gt;=1,N(F20)&gt;=1),"Sí","No: falta una parte"))</f>
        <v/>
      </c>
      <c r="H20" s="10" t="n"/>
      <c r="I20" s="13">
        <f>IF(A20="","",COUNTIF(Acuerdos!$B$5:$B$504,A20))</f>
        <v/>
      </c>
      <c r="J20" s="10" t="n"/>
    </row>
    <row r="21">
      <c r="A21" s="10" t="n"/>
      <c r="B21" s="11" t="n"/>
      <c r="C21" s="10" t="n"/>
      <c r="D21" s="10" t="n"/>
      <c r="E21" s="10" t="n"/>
      <c r="F21" s="10" t="n"/>
      <c r="G21" s="13">
        <f>IF(A21="","",IF(AND(N(E21)&gt;=1,N(F21)&gt;=1),"Sí","No: falta una parte"))</f>
        <v/>
      </c>
      <c r="H21" s="10" t="n"/>
      <c r="I21" s="13">
        <f>IF(A21="","",COUNTIF(Acuerdos!$B$5:$B$504,A21))</f>
        <v/>
      </c>
      <c r="J21" s="10" t="n"/>
    </row>
    <row r="22">
      <c r="A22" s="10" t="n"/>
      <c r="B22" s="11" t="n"/>
      <c r="C22" s="10" t="n"/>
      <c r="D22" s="10" t="n"/>
      <c r="E22" s="10" t="n"/>
      <c r="F22" s="10" t="n"/>
      <c r="G22" s="13">
        <f>IF(A22="","",IF(AND(N(E22)&gt;=1,N(F22)&gt;=1),"Sí","No: falta una parte"))</f>
        <v/>
      </c>
      <c r="H22" s="10" t="n"/>
      <c r="I22" s="13">
        <f>IF(A22="","",COUNTIF(Acuerdos!$B$5:$B$504,A22))</f>
        <v/>
      </c>
      <c r="J22" s="10" t="n"/>
    </row>
    <row r="23">
      <c r="A23" s="10" t="n"/>
      <c r="B23" s="11" t="n"/>
      <c r="C23" s="10" t="n"/>
      <c r="D23" s="10" t="n"/>
      <c r="E23" s="10" t="n"/>
      <c r="F23" s="10" t="n"/>
      <c r="G23" s="13">
        <f>IF(A23="","",IF(AND(N(E23)&gt;=1,N(F23)&gt;=1),"Sí","No: falta una parte"))</f>
        <v/>
      </c>
      <c r="H23" s="10" t="n"/>
      <c r="I23" s="13">
        <f>IF(A23="","",COUNTIF(Acuerdos!$B$5:$B$504,A23))</f>
        <v/>
      </c>
      <c r="J23" s="10" t="n"/>
    </row>
    <row r="24">
      <c r="A24" s="10" t="n"/>
      <c r="B24" s="11" t="n"/>
      <c r="C24" s="10" t="n"/>
      <c r="D24" s="10" t="n"/>
      <c r="E24" s="10" t="n"/>
      <c r="F24" s="10" t="n"/>
      <c r="G24" s="13">
        <f>IF(A24="","",IF(AND(N(E24)&gt;=1,N(F24)&gt;=1),"Sí","No: falta una parte"))</f>
        <v/>
      </c>
      <c r="H24" s="10" t="n"/>
      <c r="I24" s="13">
        <f>IF(A24="","",COUNTIF(Acuerdos!$B$5:$B$504,A24))</f>
        <v/>
      </c>
      <c r="J24" s="10" t="n"/>
    </row>
    <row r="25">
      <c r="A25" s="10" t="n"/>
      <c r="B25" s="11" t="n"/>
      <c r="C25" s="10" t="n"/>
      <c r="D25" s="10" t="n"/>
      <c r="E25" s="10" t="n"/>
      <c r="F25" s="10" t="n"/>
      <c r="G25" s="13">
        <f>IF(A25="","",IF(AND(N(E25)&gt;=1,N(F25)&gt;=1),"Sí","No: falta una parte"))</f>
        <v/>
      </c>
      <c r="H25" s="10" t="n"/>
      <c r="I25" s="13">
        <f>IF(A25="","",COUNTIF(Acuerdos!$B$5:$B$504,A25))</f>
        <v/>
      </c>
      <c r="J25" s="10" t="n"/>
    </row>
    <row r="26">
      <c r="A26" s="10" t="n"/>
      <c r="B26" s="11" t="n"/>
      <c r="C26" s="10" t="n"/>
      <c r="D26" s="10" t="n"/>
      <c r="E26" s="10" t="n"/>
      <c r="F26" s="10" t="n"/>
      <c r="G26" s="13">
        <f>IF(A26="","",IF(AND(N(E26)&gt;=1,N(F26)&gt;=1),"Sí","No: falta una parte"))</f>
        <v/>
      </c>
      <c r="H26" s="10" t="n"/>
      <c r="I26" s="13">
        <f>IF(A26="","",COUNTIF(Acuerdos!$B$5:$B$504,A26))</f>
        <v/>
      </c>
      <c r="J26" s="10" t="n"/>
    </row>
    <row r="27">
      <c r="A27" s="10" t="n"/>
      <c r="B27" s="11" t="n"/>
      <c r="C27" s="10" t="n"/>
      <c r="D27" s="10" t="n"/>
      <c r="E27" s="10" t="n"/>
      <c r="F27" s="10" t="n"/>
      <c r="G27" s="13">
        <f>IF(A27="","",IF(AND(N(E27)&gt;=1,N(F27)&gt;=1),"Sí","No: falta una parte"))</f>
        <v/>
      </c>
      <c r="H27" s="10" t="n"/>
      <c r="I27" s="13">
        <f>IF(A27="","",COUNTIF(Acuerdos!$B$5:$B$504,A27))</f>
        <v/>
      </c>
      <c r="J27" s="10" t="n"/>
    </row>
    <row r="28">
      <c r="A28" s="10" t="n"/>
      <c r="B28" s="11" t="n"/>
      <c r="C28" s="10" t="n"/>
      <c r="D28" s="10" t="n"/>
      <c r="E28" s="10" t="n"/>
      <c r="F28" s="10" t="n"/>
      <c r="G28" s="13">
        <f>IF(A28="","",IF(AND(N(E28)&gt;=1,N(F28)&gt;=1),"Sí","No: falta una parte"))</f>
        <v/>
      </c>
      <c r="H28" s="10" t="n"/>
      <c r="I28" s="13">
        <f>IF(A28="","",COUNTIF(Acuerdos!$B$5:$B$504,A28))</f>
        <v/>
      </c>
      <c r="J28" s="10" t="n"/>
    </row>
    <row r="29">
      <c r="A29" s="10" t="n"/>
      <c r="B29" s="11" t="n"/>
      <c r="C29" s="10" t="n"/>
      <c r="D29" s="10" t="n"/>
      <c r="E29" s="10" t="n"/>
      <c r="F29" s="10" t="n"/>
      <c r="G29" s="13">
        <f>IF(A29="","",IF(AND(N(E29)&gt;=1,N(F29)&gt;=1),"Sí","No: falta una parte"))</f>
        <v/>
      </c>
      <c r="H29" s="10" t="n"/>
      <c r="I29" s="13">
        <f>IF(A29="","",COUNTIF(Acuerdos!$B$5:$B$504,A29))</f>
        <v/>
      </c>
      <c r="J29" s="10" t="n"/>
    </row>
    <row r="30">
      <c r="A30" s="10" t="n"/>
      <c r="B30" s="11" t="n"/>
      <c r="C30" s="10" t="n"/>
      <c r="D30" s="10" t="n"/>
      <c r="E30" s="10" t="n"/>
      <c r="F30" s="10" t="n"/>
      <c r="G30" s="13">
        <f>IF(A30="","",IF(AND(N(E30)&gt;=1,N(F30)&gt;=1),"Sí","No: falta una parte"))</f>
        <v/>
      </c>
      <c r="H30" s="10" t="n"/>
      <c r="I30" s="13">
        <f>IF(A30="","",COUNTIF(Acuerdos!$B$5:$B$504,A30))</f>
        <v/>
      </c>
      <c r="J30" s="10" t="n"/>
    </row>
    <row r="31">
      <c r="A31" s="10" t="n"/>
      <c r="B31" s="11" t="n"/>
      <c r="C31" s="10" t="n"/>
      <c r="D31" s="10" t="n"/>
      <c r="E31" s="10" t="n"/>
      <c r="F31" s="10" t="n"/>
      <c r="G31" s="13">
        <f>IF(A31="","",IF(AND(N(E31)&gt;=1,N(F31)&gt;=1),"Sí","No: falta una parte"))</f>
        <v/>
      </c>
      <c r="H31" s="10" t="n"/>
      <c r="I31" s="13">
        <f>IF(A31="","",COUNTIF(Acuerdos!$B$5:$B$504,A31))</f>
        <v/>
      </c>
      <c r="J31" s="10" t="n"/>
    </row>
    <row r="32">
      <c r="A32" s="10" t="n"/>
      <c r="B32" s="11" t="n"/>
      <c r="C32" s="10" t="n"/>
      <c r="D32" s="10" t="n"/>
      <c r="E32" s="10" t="n"/>
      <c r="F32" s="10" t="n"/>
      <c r="G32" s="13">
        <f>IF(A32="","",IF(AND(N(E32)&gt;=1,N(F32)&gt;=1),"Sí","No: falta una parte"))</f>
        <v/>
      </c>
      <c r="H32" s="10" t="n"/>
      <c r="I32" s="13">
        <f>IF(A32="","",COUNTIF(Acuerdos!$B$5:$B$504,A32))</f>
        <v/>
      </c>
      <c r="J32" s="10" t="n"/>
    </row>
    <row r="33">
      <c r="A33" s="10" t="n"/>
      <c r="B33" s="11" t="n"/>
      <c r="C33" s="10" t="n"/>
      <c r="D33" s="10" t="n"/>
      <c r="E33" s="10" t="n"/>
      <c r="F33" s="10" t="n"/>
      <c r="G33" s="13">
        <f>IF(A33="","",IF(AND(N(E33)&gt;=1,N(F33)&gt;=1),"Sí","No: falta una parte"))</f>
        <v/>
      </c>
      <c r="H33" s="10" t="n"/>
      <c r="I33" s="13">
        <f>IF(A33="","",COUNTIF(Acuerdos!$B$5:$B$504,A33))</f>
        <v/>
      </c>
      <c r="J33" s="10" t="n"/>
    </row>
    <row r="34">
      <c r="A34" s="10" t="n"/>
      <c r="B34" s="11" t="n"/>
      <c r="C34" s="10" t="n"/>
      <c r="D34" s="10" t="n"/>
      <c r="E34" s="10" t="n"/>
      <c r="F34" s="10" t="n"/>
      <c r="G34" s="13">
        <f>IF(A34="","",IF(AND(N(E34)&gt;=1,N(F34)&gt;=1),"Sí","No: falta una parte"))</f>
        <v/>
      </c>
      <c r="H34" s="10" t="n"/>
      <c r="I34" s="13">
        <f>IF(A34="","",COUNTIF(Acuerdos!$B$5:$B$504,A34))</f>
        <v/>
      </c>
      <c r="J34" s="10" t="n"/>
    </row>
    <row r="35">
      <c r="A35" s="10" t="n"/>
      <c r="B35" s="11" t="n"/>
      <c r="C35" s="10" t="n"/>
      <c r="D35" s="10" t="n"/>
      <c r="E35" s="10" t="n"/>
      <c r="F35" s="10" t="n"/>
      <c r="G35" s="13">
        <f>IF(A35="","",IF(AND(N(E35)&gt;=1,N(F35)&gt;=1),"Sí","No: falta una parte"))</f>
        <v/>
      </c>
      <c r="H35" s="10" t="n"/>
      <c r="I35" s="13">
        <f>IF(A35="","",COUNTIF(Acuerdos!$B$5:$B$504,A35))</f>
        <v/>
      </c>
      <c r="J35" s="10" t="n"/>
    </row>
    <row r="36">
      <c r="A36" s="10" t="n"/>
      <c r="B36" s="11" t="n"/>
      <c r="C36" s="10" t="n"/>
      <c r="D36" s="10" t="n"/>
      <c r="E36" s="10" t="n"/>
      <c r="F36" s="10" t="n"/>
      <c r="G36" s="13">
        <f>IF(A36="","",IF(AND(N(E36)&gt;=1,N(F36)&gt;=1),"Sí","No: falta una parte"))</f>
        <v/>
      </c>
      <c r="H36" s="10" t="n"/>
      <c r="I36" s="13">
        <f>IF(A36="","",COUNTIF(Acuerdos!$B$5:$B$504,A36))</f>
        <v/>
      </c>
      <c r="J36" s="10" t="n"/>
    </row>
    <row r="37">
      <c r="A37" s="10" t="n"/>
      <c r="B37" s="11" t="n"/>
      <c r="C37" s="10" t="n"/>
      <c r="D37" s="10" t="n"/>
      <c r="E37" s="10" t="n"/>
      <c r="F37" s="10" t="n"/>
      <c r="G37" s="13">
        <f>IF(A37="","",IF(AND(N(E37)&gt;=1,N(F37)&gt;=1),"Sí","No: falta una parte"))</f>
        <v/>
      </c>
      <c r="H37" s="10" t="n"/>
      <c r="I37" s="13">
        <f>IF(A37="","",COUNTIF(Acuerdos!$B$5:$B$504,A37))</f>
        <v/>
      </c>
      <c r="J37" s="10" t="n"/>
    </row>
    <row r="38">
      <c r="A38" s="10" t="n"/>
      <c r="B38" s="11" t="n"/>
      <c r="C38" s="10" t="n"/>
      <c r="D38" s="10" t="n"/>
      <c r="E38" s="10" t="n"/>
      <c r="F38" s="10" t="n"/>
      <c r="G38" s="13">
        <f>IF(A38="","",IF(AND(N(E38)&gt;=1,N(F38)&gt;=1),"Sí","No: falta una parte"))</f>
        <v/>
      </c>
      <c r="H38" s="10" t="n"/>
      <c r="I38" s="13">
        <f>IF(A38="","",COUNTIF(Acuerdos!$B$5:$B$504,A38))</f>
        <v/>
      </c>
      <c r="J38" s="10" t="n"/>
    </row>
    <row r="39">
      <c r="A39" s="10" t="n"/>
      <c r="B39" s="11" t="n"/>
      <c r="C39" s="10" t="n"/>
      <c r="D39" s="10" t="n"/>
      <c r="E39" s="10" t="n"/>
      <c r="F39" s="10" t="n"/>
      <c r="G39" s="13">
        <f>IF(A39="","",IF(AND(N(E39)&gt;=1,N(F39)&gt;=1),"Sí","No: falta una parte"))</f>
        <v/>
      </c>
      <c r="H39" s="10" t="n"/>
      <c r="I39" s="13">
        <f>IF(A39="","",COUNTIF(Acuerdos!$B$5:$B$504,A39))</f>
        <v/>
      </c>
      <c r="J39" s="10" t="n"/>
    </row>
    <row r="40">
      <c r="A40" s="10" t="n"/>
      <c r="B40" s="11" t="n"/>
      <c r="C40" s="10" t="n"/>
      <c r="D40" s="10" t="n"/>
      <c r="E40" s="10" t="n"/>
      <c r="F40" s="10" t="n"/>
      <c r="G40" s="13">
        <f>IF(A40="","",IF(AND(N(E40)&gt;=1,N(F40)&gt;=1),"Sí","No: falta una parte"))</f>
        <v/>
      </c>
      <c r="H40" s="10" t="n"/>
      <c r="I40" s="13">
        <f>IF(A40="","",COUNTIF(Acuerdos!$B$5:$B$504,A40))</f>
        <v/>
      </c>
      <c r="J40" s="10" t="n"/>
    </row>
    <row r="41">
      <c r="A41" s="10" t="n"/>
      <c r="B41" s="11" t="n"/>
      <c r="C41" s="10" t="n"/>
      <c r="D41" s="10" t="n"/>
      <c r="E41" s="10" t="n"/>
      <c r="F41" s="10" t="n"/>
      <c r="G41" s="13">
        <f>IF(A41="","",IF(AND(N(E41)&gt;=1,N(F41)&gt;=1),"Sí","No: falta una parte"))</f>
        <v/>
      </c>
      <c r="H41" s="10" t="n"/>
      <c r="I41" s="13">
        <f>IF(A41="","",COUNTIF(Acuerdos!$B$5:$B$504,A41))</f>
        <v/>
      </c>
      <c r="J41" s="10" t="n"/>
    </row>
    <row r="42">
      <c r="A42" s="10" t="n"/>
      <c r="B42" s="11" t="n"/>
      <c r="C42" s="10" t="n"/>
      <c r="D42" s="10" t="n"/>
      <c r="E42" s="10" t="n"/>
      <c r="F42" s="10" t="n"/>
      <c r="G42" s="13">
        <f>IF(A42="","",IF(AND(N(E42)&gt;=1,N(F42)&gt;=1),"Sí","No: falta una parte"))</f>
        <v/>
      </c>
      <c r="H42" s="10" t="n"/>
      <c r="I42" s="13">
        <f>IF(A42="","",COUNTIF(Acuerdos!$B$5:$B$504,A42))</f>
        <v/>
      </c>
      <c r="J42" s="10" t="n"/>
    </row>
    <row r="43">
      <c r="A43" s="10" t="n"/>
      <c r="B43" s="11" t="n"/>
      <c r="C43" s="10" t="n"/>
      <c r="D43" s="10" t="n"/>
      <c r="E43" s="10" t="n"/>
      <c r="F43" s="10" t="n"/>
      <c r="G43" s="13">
        <f>IF(A43="","",IF(AND(N(E43)&gt;=1,N(F43)&gt;=1),"Sí","No: falta una parte"))</f>
        <v/>
      </c>
      <c r="H43" s="10" t="n"/>
      <c r="I43" s="13">
        <f>IF(A43="","",COUNTIF(Acuerdos!$B$5:$B$504,A43))</f>
        <v/>
      </c>
      <c r="J43" s="10" t="n"/>
    </row>
    <row r="44">
      <c r="A44" s="10" t="n"/>
      <c r="B44" s="11" t="n"/>
      <c r="C44" s="10" t="n"/>
      <c r="D44" s="10" t="n"/>
      <c r="E44" s="10" t="n"/>
      <c r="F44" s="10" t="n"/>
      <c r="G44" s="13">
        <f>IF(A44="","",IF(AND(N(E44)&gt;=1,N(F44)&gt;=1),"Sí","No: falta una parte"))</f>
        <v/>
      </c>
      <c r="H44" s="10" t="n"/>
      <c r="I44" s="13">
        <f>IF(A44="","",COUNTIF(Acuerdos!$B$5:$B$504,A44))</f>
        <v/>
      </c>
      <c r="J44" s="10" t="n"/>
    </row>
    <row r="45">
      <c r="A45" s="10" t="n"/>
      <c r="B45" s="11" t="n"/>
      <c r="C45" s="10" t="n"/>
      <c r="D45" s="10" t="n"/>
      <c r="E45" s="10" t="n"/>
      <c r="F45" s="10" t="n"/>
      <c r="G45" s="13">
        <f>IF(A45="","",IF(AND(N(E45)&gt;=1,N(F45)&gt;=1),"Sí","No: falta una parte"))</f>
        <v/>
      </c>
      <c r="H45" s="10" t="n"/>
      <c r="I45" s="13">
        <f>IF(A45="","",COUNTIF(Acuerdos!$B$5:$B$504,A45))</f>
        <v/>
      </c>
      <c r="J45" s="10" t="n"/>
    </row>
    <row r="46">
      <c r="A46" s="10" t="n"/>
      <c r="B46" s="11" t="n"/>
      <c r="C46" s="10" t="n"/>
      <c r="D46" s="10" t="n"/>
      <c r="E46" s="10" t="n"/>
      <c r="F46" s="10" t="n"/>
      <c r="G46" s="13">
        <f>IF(A46="","",IF(AND(N(E46)&gt;=1,N(F46)&gt;=1),"Sí","No: falta una parte"))</f>
        <v/>
      </c>
      <c r="H46" s="10" t="n"/>
      <c r="I46" s="13">
        <f>IF(A46="","",COUNTIF(Acuerdos!$B$5:$B$504,A46))</f>
        <v/>
      </c>
      <c r="J46" s="10" t="n"/>
    </row>
    <row r="47">
      <c r="A47" s="10" t="n"/>
      <c r="B47" s="11" t="n"/>
      <c r="C47" s="10" t="n"/>
      <c r="D47" s="10" t="n"/>
      <c r="E47" s="10" t="n"/>
      <c r="F47" s="10" t="n"/>
      <c r="G47" s="13">
        <f>IF(A47="","",IF(AND(N(E47)&gt;=1,N(F47)&gt;=1),"Sí","No: falta una parte"))</f>
        <v/>
      </c>
      <c r="H47" s="10" t="n"/>
      <c r="I47" s="13">
        <f>IF(A47="","",COUNTIF(Acuerdos!$B$5:$B$504,A47))</f>
        <v/>
      </c>
      <c r="J47" s="10" t="n"/>
    </row>
    <row r="48">
      <c r="A48" s="10" t="n"/>
      <c r="B48" s="11" t="n"/>
      <c r="C48" s="10" t="n"/>
      <c r="D48" s="10" t="n"/>
      <c r="E48" s="10" t="n"/>
      <c r="F48" s="10" t="n"/>
      <c r="G48" s="13">
        <f>IF(A48="","",IF(AND(N(E48)&gt;=1,N(F48)&gt;=1),"Sí","No: falta una parte"))</f>
        <v/>
      </c>
      <c r="H48" s="10" t="n"/>
      <c r="I48" s="13">
        <f>IF(A48="","",COUNTIF(Acuerdos!$B$5:$B$504,A48))</f>
        <v/>
      </c>
      <c r="J48" s="10" t="n"/>
    </row>
    <row r="49">
      <c r="A49" s="10" t="n"/>
      <c r="B49" s="11" t="n"/>
      <c r="C49" s="10" t="n"/>
      <c r="D49" s="10" t="n"/>
      <c r="E49" s="10" t="n"/>
      <c r="F49" s="10" t="n"/>
      <c r="G49" s="13">
        <f>IF(A49="","",IF(AND(N(E49)&gt;=1,N(F49)&gt;=1),"Sí","No: falta una parte"))</f>
        <v/>
      </c>
      <c r="H49" s="10" t="n"/>
      <c r="I49" s="13">
        <f>IF(A49="","",COUNTIF(Acuerdos!$B$5:$B$504,A49))</f>
        <v/>
      </c>
      <c r="J49" s="10" t="n"/>
    </row>
    <row r="50">
      <c r="A50" s="10" t="n"/>
      <c r="B50" s="11" t="n"/>
      <c r="C50" s="10" t="n"/>
      <c r="D50" s="10" t="n"/>
      <c r="E50" s="10" t="n"/>
      <c r="F50" s="10" t="n"/>
      <c r="G50" s="13">
        <f>IF(A50="","",IF(AND(N(E50)&gt;=1,N(F50)&gt;=1),"Sí","No: falta una parte"))</f>
        <v/>
      </c>
      <c r="H50" s="10" t="n"/>
      <c r="I50" s="13">
        <f>IF(A50="","",COUNTIF(Acuerdos!$B$5:$B$504,A50))</f>
        <v/>
      </c>
      <c r="J50" s="10" t="n"/>
    </row>
    <row r="51">
      <c r="A51" s="10" t="n"/>
      <c r="B51" s="11" t="n"/>
      <c r="C51" s="10" t="n"/>
      <c r="D51" s="10" t="n"/>
      <c r="E51" s="10" t="n"/>
      <c r="F51" s="10" t="n"/>
      <c r="G51" s="13">
        <f>IF(A51="","",IF(AND(N(E51)&gt;=1,N(F51)&gt;=1),"Sí","No: falta una parte"))</f>
        <v/>
      </c>
      <c r="H51" s="10" t="n"/>
      <c r="I51" s="13">
        <f>IF(A51="","",COUNTIF(Acuerdos!$B$5:$B$504,A51))</f>
        <v/>
      </c>
      <c r="J51" s="10" t="n"/>
    </row>
    <row r="52">
      <c r="A52" s="10" t="n"/>
      <c r="B52" s="11" t="n"/>
      <c r="C52" s="10" t="n"/>
      <c r="D52" s="10" t="n"/>
      <c r="E52" s="10" t="n"/>
      <c r="F52" s="10" t="n"/>
      <c r="G52" s="13">
        <f>IF(A52="","",IF(AND(N(E52)&gt;=1,N(F52)&gt;=1),"Sí","No: falta una parte"))</f>
        <v/>
      </c>
      <c r="H52" s="10" t="n"/>
      <c r="I52" s="13">
        <f>IF(A52="","",COUNTIF(Acuerdos!$B$5:$B$504,A52))</f>
        <v/>
      </c>
      <c r="J52" s="10" t="n"/>
    </row>
    <row r="53">
      <c r="A53" s="10" t="n"/>
      <c r="B53" s="11" t="n"/>
      <c r="C53" s="10" t="n"/>
      <c r="D53" s="10" t="n"/>
      <c r="E53" s="10" t="n"/>
      <c r="F53" s="10" t="n"/>
      <c r="G53" s="13">
        <f>IF(A53="","",IF(AND(N(E53)&gt;=1,N(F53)&gt;=1),"Sí","No: falta una parte"))</f>
        <v/>
      </c>
      <c r="H53" s="10" t="n"/>
      <c r="I53" s="13">
        <f>IF(A53="","",COUNTIF(Acuerdos!$B$5:$B$504,A53))</f>
        <v/>
      </c>
      <c r="J53" s="10" t="n"/>
    </row>
    <row r="54">
      <c r="A54" s="10" t="n"/>
      <c r="B54" s="11" t="n"/>
      <c r="C54" s="10" t="n"/>
      <c r="D54" s="10" t="n"/>
      <c r="E54" s="10" t="n"/>
      <c r="F54" s="10" t="n"/>
      <c r="G54" s="13">
        <f>IF(A54="","",IF(AND(N(E54)&gt;=1,N(F54)&gt;=1),"Sí","No: falta una parte"))</f>
        <v/>
      </c>
      <c r="H54" s="10" t="n"/>
      <c r="I54" s="13">
        <f>IF(A54="","",COUNTIF(Acuerdos!$B$5:$B$504,A54))</f>
        <v/>
      </c>
      <c r="J54" s="10" t="n"/>
    </row>
    <row r="55">
      <c r="A55" s="10" t="n"/>
      <c r="B55" s="11" t="n"/>
      <c r="C55" s="10" t="n"/>
      <c r="D55" s="10" t="n"/>
      <c r="E55" s="10" t="n"/>
      <c r="F55" s="10" t="n"/>
      <c r="G55" s="13">
        <f>IF(A55="","",IF(AND(N(E55)&gt;=1,N(F55)&gt;=1),"Sí","No: falta una parte"))</f>
        <v/>
      </c>
      <c r="H55" s="10" t="n"/>
      <c r="I55" s="13">
        <f>IF(A55="","",COUNTIF(Acuerdos!$B$5:$B$504,A55))</f>
        <v/>
      </c>
      <c r="J55" s="10" t="n"/>
    </row>
    <row r="56">
      <c r="A56" s="10" t="n"/>
      <c r="B56" s="11" t="n"/>
      <c r="C56" s="10" t="n"/>
      <c r="D56" s="10" t="n"/>
      <c r="E56" s="10" t="n"/>
      <c r="F56" s="10" t="n"/>
      <c r="G56" s="13">
        <f>IF(A56="","",IF(AND(N(E56)&gt;=1,N(F56)&gt;=1),"Sí","No: falta una parte"))</f>
        <v/>
      </c>
      <c r="H56" s="10" t="n"/>
      <c r="I56" s="13">
        <f>IF(A56="","",COUNTIF(Acuerdos!$B$5:$B$504,A56))</f>
        <v/>
      </c>
      <c r="J56" s="10" t="n"/>
    </row>
    <row r="57">
      <c r="A57" s="10" t="n"/>
      <c r="B57" s="11" t="n"/>
      <c r="C57" s="10" t="n"/>
      <c r="D57" s="10" t="n"/>
      <c r="E57" s="10" t="n"/>
      <c r="F57" s="10" t="n"/>
      <c r="G57" s="13">
        <f>IF(A57="","",IF(AND(N(E57)&gt;=1,N(F57)&gt;=1),"Sí","No: falta una parte"))</f>
        <v/>
      </c>
      <c r="H57" s="10" t="n"/>
      <c r="I57" s="13">
        <f>IF(A57="","",COUNTIF(Acuerdos!$B$5:$B$504,A57))</f>
        <v/>
      </c>
      <c r="J57" s="10" t="n"/>
    </row>
    <row r="58">
      <c r="A58" s="10" t="n"/>
      <c r="B58" s="11" t="n"/>
      <c r="C58" s="10" t="n"/>
      <c r="D58" s="10" t="n"/>
      <c r="E58" s="10" t="n"/>
      <c r="F58" s="10" t="n"/>
      <c r="G58" s="13">
        <f>IF(A58="","",IF(AND(N(E58)&gt;=1,N(F58)&gt;=1),"Sí","No: falta una parte"))</f>
        <v/>
      </c>
      <c r="H58" s="10" t="n"/>
      <c r="I58" s="13">
        <f>IF(A58="","",COUNTIF(Acuerdos!$B$5:$B$504,A58))</f>
        <v/>
      </c>
      <c r="J58" s="10" t="n"/>
    </row>
    <row r="59">
      <c r="A59" s="10" t="n"/>
      <c r="B59" s="11" t="n"/>
      <c r="C59" s="10" t="n"/>
      <c r="D59" s="10" t="n"/>
      <c r="E59" s="10" t="n"/>
      <c r="F59" s="10" t="n"/>
      <c r="G59" s="13">
        <f>IF(A59="","",IF(AND(N(E59)&gt;=1,N(F59)&gt;=1),"Sí","No: falta una parte"))</f>
        <v/>
      </c>
      <c r="H59" s="10" t="n"/>
      <c r="I59" s="13">
        <f>IF(A59="","",COUNTIF(Acuerdos!$B$5:$B$504,A59))</f>
        <v/>
      </c>
      <c r="J59" s="10" t="n"/>
    </row>
    <row r="60">
      <c r="A60" s="10" t="n"/>
      <c r="B60" s="11" t="n"/>
      <c r="C60" s="10" t="n"/>
      <c r="D60" s="10" t="n"/>
      <c r="E60" s="10" t="n"/>
      <c r="F60" s="10" t="n"/>
      <c r="G60" s="13">
        <f>IF(A60="","",IF(AND(N(E60)&gt;=1,N(F60)&gt;=1),"Sí","No: falta una parte"))</f>
        <v/>
      </c>
      <c r="H60" s="10" t="n"/>
      <c r="I60" s="13">
        <f>IF(A60="","",COUNTIF(Acuerdos!$B$5:$B$504,A60))</f>
        <v/>
      </c>
      <c r="J60" s="10" t="n"/>
    </row>
    <row r="61">
      <c r="A61" s="10" t="n"/>
      <c r="B61" s="11" t="n"/>
      <c r="C61" s="10" t="n"/>
      <c r="D61" s="10" t="n"/>
      <c r="E61" s="10" t="n"/>
      <c r="F61" s="10" t="n"/>
      <c r="G61" s="13">
        <f>IF(A61="","",IF(AND(N(E61)&gt;=1,N(F61)&gt;=1),"Sí","No: falta una parte"))</f>
        <v/>
      </c>
      <c r="H61" s="10" t="n"/>
      <c r="I61" s="13">
        <f>IF(A61="","",COUNTIF(Acuerdos!$B$5:$B$504,A61))</f>
        <v/>
      </c>
      <c r="J61" s="10" t="n"/>
    </row>
    <row r="62">
      <c r="A62" s="10" t="n"/>
      <c r="B62" s="11" t="n"/>
      <c r="C62" s="10" t="n"/>
      <c r="D62" s="10" t="n"/>
      <c r="E62" s="10" t="n"/>
      <c r="F62" s="10" t="n"/>
      <c r="G62" s="13">
        <f>IF(A62="","",IF(AND(N(E62)&gt;=1,N(F62)&gt;=1),"Sí","No: falta una parte"))</f>
        <v/>
      </c>
      <c r="H62" s="10" t="n"/>
      <c r="I62" s="13">
        <f>IF(A62="","",COUNTIF(Acuerdos!$B$5:$B$504,A62))</f>
        <v/>
      </c>
      <c r="J62" s="10" t="n"/>
    </row>
    <row r="63">
      <c r="A63" s="10" t="n"/>
      <c r="B63" s="11" t="n"/>
      <c r="C63" s="10" t="n"/>
      <c r="D63" s="10" t="n"/>
      <c r="E63" s="10" t="n"/>
      <c r="F63" s="10" t="n"/>
      <c r="G63" s="13">
        <f>IF(A63="","",IF(AND(N(E63)&gt;=1,N(F63)&gt;=1),"Sí","No: falta una parte"))</f>
        <v/>
      </c>
      <c r="H63" s="10" t="n"/>
      <c r="I63" s="13">
        <f>IF(A63="","",COUNTIF(Acuerdos!$B$5:$B$504,A63))</f>
        <v/>
      </c>
      <c r="J63" s="10" t="n"/>
    </row>
    <row r="64">
      <c r="A64" s="10" t="n"/>
      <c r="B64" s="11" t="n"/>
      <c r="C64" s="10" t="n"/>
      <c r="D64" s="10" t="n"/>
      <c r="E64" s="10" t="n"/>
      <c r="F64" s="10" t="n"/>
      <c r="G64" s="13">
        <f>IF(A64="","",IF(AND(N(E64)&gt;=1,N(F64)&gt;=1),"Sí","No: falta una parte"))</f>
        <v/>
      </c>
      <c r="H64" s="10" t="n"/>
      <c r="I64" s="13">
        <f>IF(A64="","",COUNTIF(Acuerdos!$B$5:$B$504,A64))</f>
        <v/>
      </c>
      <c r="J64" s="10" t="n"/>
    </row>
  </sheetData>
  <conditionalFormatting sqref="G5:G64">
    <cfRule type="expression" priority="1" dxfId="1">
      <formula>LEFT($G5,2)="No"</formula>
    </cfRule>
  </conditionalFormatting>
  <dataValidations count="2">
    <dataValidation sqref="C5:C64" showDropDown="0" showInputMessage="0" showErrorMessage="1" allowBlank="1" errorTitle="Valor no válido" error="Elige un valor de la lista." type="list">
      <formula1>=Listas!$C$2:$C$3</formula1>
    </dataValidation>
    <dataValidation sqref="J5:J64" showDropDown="0" showInputMessage="0" showErrorMessage="1" allowBlank="1" errorTitle="Valor no válido" error="Elige un valor de la lista." type="list">
      <formula1>=Listas!$F$2:$F$3</formula1>
    </dataValidation>
  </dataValidations>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L504"/>
  <sheetViews>
    <sheetView showGridLines="0" workbookViewId="0">
      <pane ySplit="4" topLeftCell="A5" activePane="bottomLeft" state="frozen"/>
      <selection pane="bottomLeft" activeCell="A1" sqref="A1"/>
    </sheetView>
  </sheetViews>
  <sheetFormatPr baseColWidth="8" defaultRowHeight="15"/>
  <cols>
    <col width="6" customWidth="1" min="1" max="1"/>
    <col width="8" customWidth="1" min="2" max="2"/>
    <col width="11" customWidth="1" min="3" max="3"/>
    <col width="46" customWidth="1" min="4" max="4"/>
    <col width="18" customWidth="1" min="5" max="5"/>
    <col width="18" customWidth="1" min="6" max="6"/>
    <col width="11" customWidth="1" min="7" max="7"/>
    <col width="11" customWidth="1" min="8" max="8"/>
    <col width="11" customWidth="1" min="9" max="9"/>
    <col width="28" customWidth="1" min="10" max="10"/>
    <col width="13" customWidth="1" min="11" max="11"/>
    <col width="9" customWidth="1" min="12" max="12"/>
  </cols>
  <sheetData>
    <row r="1">
      <c r="A1" s="1" t="inlineStr">
        <is>
          <t>Registro de acuerdos</t>
        </is>
      </c>
    </row>
    <row r="2">
      <c r="A2" s="2" t="inlineStr">
        <is>
          <t>Si el comité pide una medida a la empresa, el acuerdo lleva plazo (art. 42). Esta hoja sigue cada uno hasta cerrarlo.</t>
        </is>
      </c>
    </row>
    <row r="4" ht="44" customHeight="1">
      <c r="A4" s="8" t="inlineStr">
        <is>
          <t>N°</t>
        </is>
      </c>
      <c r="B4" s="8" t="inlineStr">
        <is>
          <t>Sesión</t>
        </is>
      </c>
      <c r="C4" s="9" t="inlineStr">
        <is>
          <t>Fecha</t>
        </is>
      </c>
      <c r="D4" s="8" t="inlineStr">
        <is>
          <t>Acuerdo</t>
        </is>
      </c>
      <c r="E4" s="8" t="inlineStr">
        <is>
          <t>Tipo</t>
        </is>
      </c>
      <c r="F4" s="8" t="inlineStr">
        <is>
          <t>Responsable</t>
        </is>
      </c>
      <c r="G4" s="8" t="inlineStr">
        <is>
          <t>Plazo</t>
        </is>
      </c>
      <c r="H4" s="8" t="inlineStr">
        <is>
          <t>Estado</t>
        </is>
      </c>
      <c r="I4" s="8" t="inlineStr">
        <is>
          <t>Fecha de cierre</t>
        </is>
      </c>
      <c r="J4" s="8" t="inlineStr">
        <is>
          <t>Evidencia (foto, documento)</t>
        </is>
      </c>
      <c r="K4" s="9" t="inlineStr">
        <is>
          <t>Situación</t>
        </is>
      </c>
      <c r="L4" s="9" t="inlineStr">
        <is>
          <t>Días de atraso</t>
        </is>
      </c>
    </row>
    <row r="5">
      <c r="A5" s="10" t="n">
        <v>1</v>
      </c>
      <c r="B5" s="10" t="n">
        <v>1</v>
      </c>
      <c r="C5" s="12">
        <f>IF(B5="","",IFERROR(INDEX(Actas!$B$5:$B$64,MATCH(B5,Actas!$A$5:$A$64,0)),""))</f>
        <v/>
      </c>
      <c r="D5" s="10" t="inlineStr">
        <is>
          <t>Reunión ordinaria el primer lunes de cada mes a las 15:00</t>
        </is>
      </c>
      <c r="E5" s="10" t="inlineStr">
        <is>
          <t>Otro</t>
        </is>
      </c>
      <c r="F5" s="10" t="inlineStr">
        <is>
          <t>Presidente</t>
        </is>
      </c>
      <c r="G5" s="11" t="n">
        <v>46090</v>
      </c>
      <c r="H5" s="10" t="inlineStr">
        <is>
          <t>Cumplido</t>
        </is>
      </c>
      <c r="I5" s="11" t="n">
        <v>46090</v>
      </c>
      <c r="J5" s="10" t="inlineStr">
        <is>
          <t>Acta 1</t>
        </is>
      </c>
      <c r="K5" s="13">
        <f>IF(D5="","",IF(H5="Cumplido",IF(I5="","SIN FECHA","CUMPLIDO"),IF(G5="","SIN PLAZO",IF(G5&lt;TODAY(),"VENCIDO",IF(G5-TODAY()&lt;=7,"POR VENCER","EN PLAZO")))))</f>
        <v/>
      </c>
      <c r="L5" s="13">
        <f>IF(K5="VENCIDO",TODAY()-G5,"")</f>
        <v/>
      </c>
    </row>
    <row r="6">
      <c r="A6" s="10" t="n">
        <v>2</v>
      </c>
      <c r="B6" s="10" t="n">
        <v>2</v>
      </c>
      <c r="C6" s="12">
        <f>IF(B6="","",IFERROR(INDEX(Actas!$B$5:$B$64,MATCH(B6,Actas!$A$5:$A$64,0)),""))</f>
        <v/>
      </c>
      <c r="D6" s="10" t="inlineStr">
        <is>
          <t>Programa de trabajo del comité para 2026</t>
        </is>
      </c>
      <c r="E6" s="10" t="inlineStr">
        <is>
          <t>Otro</t>
        </is>
      </c>
      <c r="F6" s="10" t="inlineStr">
        <is>
          <t>Secretaria</t>
        </is>
      </c>
      <c r="G6" s="11" t="n">
        <v>46142</v>
      </c>
      <c r="H6" s="10" t="inlineStr">
        <is>
          <t>Cumplido</t>
        </is>
      </c>
      <c r="I6" s="11" t="n">
        <v>46140</v>
      </c>
      <c r="J6" s="10" t="inlineStr">
        <is>
          <t>Programa aprobado</t>
        </is>
      </c>
      <c r="K6" s="13">
        <f>IF(D6="","",IF(H6="Cumplido",IF(I6="","SIN FECHA","CUMPLIDO"),IF(G6="","SIN PLAZO",IF(G6&lt;TODAY(),"VENCIDO",IF(G6-TODAY()&lt;=7,"POR VENCER","EN PLAZO")))))</f>
        <v/>
      </c>
      <c r="L6" s="13">
        <f>IF(K6="VENCIDO",TODAY()-G6,"")</f>
        <v/>
      </c>
    </row>
    <row r="7">
      <c r="A7" s="10" t="n">
        <v>3</v>
      </c>
      <c r="B7" s="10" t="n">
        <v>3</v>
      </c>
      <c r="C7" s="12">
        <f>IF(B7="","",IFERROR(INDEX(Actas!$B$5:$B$64,MATCH(B7,Actas!$A$5:$A$64,0)),""))</f>
        <v/>
      </c>
      <c r="D7" s="10" t="inlineStr">
        <is>
          <t>Demarcar paso peatonal en andén 2</t>
        </is>
      </c>
      <c r="E7" s="10" t="inlineStr">
        <is>
          <t>Medida preventiva</t>
        </is>
      </c>
      <c r="F7" s="10" t="inlineStr">
        <is>
          <t>Jefe de bodega</t>
        </is>
      </c>
      <c r="G7" s="11" t="n">
        <v>46203</v>
      </c>
      <c r="H7" s="10" t="inlineStr">
        <is>
          <t>Cumplido</t>
        </is>
      </c>
      <c r="I7" s="11" t="n">
        <v>46198</v>
      </c>
      <c r="J7" s="10" t="inlineStr">
        <is>
          <t>Foto andén 2</t>
        </is>
      </c>
      <c r="K7" s="13">
        <f>IF(D7="","",IF(H7="Cumplido",IF(I7="","SIN FECHA","CUMPLIDO"),IF(G7="","SIN PLAZO",IF(G7&lt;TODAY(),"VENCIDO",IF(G7-TODAY()&lt;=7,"POR VENCER","EN PLAZO")))))</f>
        <v/>
      </c>
      <c r="L7" s="13">
        <f>IF(K7="VENCIDO",TODAY()-G7,"")</f>
        <v/>
      </c>
    </row>
    <row r="8">
      <c r="A8" s="10" t="n">
        <v>4</v>
      </c>
      <c r="B8" s="10" t="n">
        <v>4</v>
      </c>
      <c r="C8" s="12">
        <f>IF(B8="","",IFERROR(INDEX(Actas!$B$5:$B$64,MATCH(B8,Actas!$A$5:$A$64,0)),""))</f>
        <v/>
      </c>
      <c r="D8" s="10" t="inlineStr">
        <is>
          <t>Instalar enclavamiento en la tapa de la cortadora de la línea 2</t>
        </is>
      </c>
      <c r="E8" s="10" t="inlineStr">
        <is>
          <t>Medida preventiva</t>
        </is>
      </c>
      <c r="F8" s="10" t="inlineStr">
        <is>
          <t>Jefe de mantención</t>
        </is>
      </c>
      <c r="G8" s="11" t="n">
        <v>46234</v>
      </c>
      <c r="H8" s="10" t="inlineStr">
        <is>
          <t>Pendiente</t>
        </is>
      </c>
      <c r="I8" s="11" t="n"/>
      <c r="J8" s="10" t="n"/>
      <c r="K8" s="13">
        <f>IF(D8="","",IF(H8="Cumplido",IF(I8="","SIN FECHA","CUMPLIDO"),IF(G8="","SIN PLAZO",IF(G8&lt;TODAY(),"VENCIDO",IF(G8-TODAY()&lt;=7,"POR VENCER","EN PLAZO")))))</f>
        <v/>
      </c>
      <c r="L8" s="13">
        <f>IF(K8="VENCIDO",TODAY()-G8,"")</f>
        <v/>
      </c>
    </row>
    <row r="9">
      <c r="A9" s="10" t="n">
        <v>5</v>
      </c>
      <c r="B9" s="10" t="n">
        <v>4</v>
      </c>
      <c r="C9" s="12">
        <f>IF(B9="","",IFERROR(INDEX(Actas!$B$5:$B$64,MATCH(B9,Actas!$A$5:$A$64,0)),""))</f>
        <v/>
      </c>
      <c r="D9" s="10" t="inlineStr">
        <is>
          <t>Charla de bloqueo y etiquetado en los tres turnos</t>
        </is>
      </c>
      <c r="E9" s="10" t="inlineStr">
        <is>
          <t>Capacitación</t>
        </is>
      </c>
      <c r="F9" s="10" t="inlineStr">
        <is>
          <t>Prevencionista</t>
        </is>
      </c>
      <c r="G9" s="11" t="n">
        <v>46188</v>
      </c>
      <c r="H9" s="10" t="inlineStr">
        <is>
          <t>Cumplido</t>
        </is>
      </c>
      <c r="I9" s="11" t="n">
        <v>46185</v>
      </c>
      <c r="J9" s="10" t="inlineStr">
        <is>
          <t>Registro de asistencia</t>
        </is>
      </c>
      <c r="K9" s="13">
        <f>IF(D9="","",IF(H9="Cumplido",IF(I9="","SIN FECHA","CUMPLIDO"),IF(G9="","SIN PLAZO",IF(G9&lt;TODAY(),"VENCIDO",IF(G9-TODAY()&lt;=7,"POR VENCER","EN PLAZO")))))</f>
        <v/>
      </c>
      <c r="L9" s="13">
        <f>IF(K9="VENCIDO",TODAY()-G9,"")</f>
        <v/>
      </c>
    </row>
    <row r="10">
      <c r="A10" s="10" t="n">
        <v>6</v>
      </c>
      <c r="B10" s="10" t="n">
        <v>6</v>
      </c>
      <c r="C10" s="12">
        <f>IF(B10="","",IFERROR(INDEX(Actas!$B$5:$B$64,MATCH(B10,Actas!$A$5:$A$64,0)),""))</f>
        <v/>
      </c>
      <c r="D10" s="10" t="inlineStr">
        <is>
          <t>Probar alarma de hombre atrapado de las cámaras cada mes</t>
        </is>
      </c>
      <c r="E10" s="10" t="inlineStr">
        <is>
          <t>Inspección</t>
        </is>
      </c>
      <c r="F10" s="10" t="inlineStr">
        <is>
          <t>Jefe de bodega</t>
        </is>
      </c>
      <c r="G10" s="11" t="n">
        <v>46387</v>
      </c>
      <c r="H10" s="10" t="inlineStr">
        <is>
          <t>Pendiente</t>
        </is>
      </c>
      <c r="I10" s="11" t="n"/>
      <c r="J10" s="10" t="n"/>
      <c r="K10" s="13">
        <f>IF(D10="","",IF(H10="Cumplido",IF(I10="","SIN FECHA","CUMPLIDO"),IF(G10="","SIN PLAZO",IF(G10&lt;TODAY(),"VENCIDO",IF(G10-TODAY()&lt;=7,"POR VENCER","EN PLAZO")))))</f>
        <v/>
      </c>
      <c r="L10" s="13">
        <f>IF(K10="VENCIDO",TODAY()-G10,"")</f>
        <v/>
      </c>
    </row>
    <row r="11">
      <c r="A11" s="10" t="n">
        <v>7</v>
      </c>
      <c r="B11" s="10" t="n">
        <v>6</v>
      </c>
      <c r="C11" s="12">
        <f>IF(B11="","",IFERROR(INDEX(Actas!$B$5:$B$64,MATCH(B11,Actas!$A$5:$A$64,0)),""))</f>
        <v/>
      </c>
      <c r="D11" s="10" t="inlineStr">
        <is>
          <t>Ensayo del plan de emergencia por fuga de amoníaco</t>
        </is>
      </c>
      <c r="E11" s="10" t="inlineStr">
        <is>
          <t>Medida preventiva</t>
        </is>
      </c>
      <c r="F11" s="10" t="inlineStr">
        <is>
          <t>Jefe de planta</t>
        </is>
      </c>
      <c r="G11" s="11" t="n"/>
      <c r="H11" s="10" t="inlineStr">
        <is>
          <t>Pendiente</t>
        </is>
      </c>
      <c r="I11" s="11" t="n"/>
      <c r="J11" s="10" t="n"/>
      <c r="K11" s="13">
        <f>IF(D11="","",IF(H11="Cumplido",IF(I11="","SIN FECHA","CUMPLIDO"),IF(G11="","SIN PLAZO",IF(G11&lt;TODAY(),"VENCIDO",IF(G11-TODAY()&lt;=7,"POR VENCER","EN PLAZO")))))</f>
        <v/>
      </c>
      <c r="L11" s="13">
        <f>IF(K11="VENCIDO",TODAY()-G11,"")</f>
        <v/>
      </c>
    </row>
    <row r="12">
      <c r="A12" s="10" t="n"/>
      <c r="B12" s="10" t="n"/>
      <c r="C12" s="12">
        <f>IF(B12="","",IFERROR(INDEX(Actas!$B$5:$B$64,MATCH(B12,Actas!$A$5:$A$64,0)),""))</f>
        <v/>
      </c>
      <c r="D12" s="10" t="n"/>
      <c r="E12" s="10" t="n"/>
      <c r="F12" s="10" t="n"/>
      <c r="G12" s="11" t="n"/>
      <c r="H12" s="10" t="n"/>
      <c r="I12" s="11" t="n"/>
      <c r="J12" s="10" t="n"/>
      <c r="K12" s="13">
        <f>IF(D12="","",IF(H12="Cumplido",IF(I12="","SIN FECHA","CUMPLIDO"),IF(G12="","SIN PLAZO",IF(G12&lt;TODAY(),"VENCIDO",IF(G12-TODAY()&lt;=7,"POR VENCER","EN PLAZO")))))</f>
        <v/>
      </c>
      <c r="L12" s="13">
        <f>IF(K12="VENCIDO",TODAY()-G12,"")</f>
        <v/>
      </c>
    </row>
    <row r="13">
      <c r="A13" s="10" t="n"/>
      <c r="B13" s="10" t="n"/>
      <c r="C13" s="12">
        <f>IF(B13="","",IFERROR(INDEX(Actas!$B$5:$B$64,MATCH(B13,Actas!$A$5:$A$64,0)),""))</f>
        <v/>
      </c>
      <c r="D13" s="10" t="n"/>
      <c r="E13" s="10" t="n"/>
      <c r="F13" s="10" t="n"/>
      <c r="G13" s="11" t="n"/>
      <c r="H13" s="10" t="n"/>
      <c r="I13" s="11" t="n"/>
      <c r="J13" s="10" t="n"/>
      <c r="K13" s="13">
        <f>IF(D13="","",IF(H13="Cumplido",IF(I13="","SIN FECHA","CUMPLIDO"),IF(G13="","SIN PLAZO",IF(G13&lt;TODAY(),"VENCIDO",IF(G13-TODAY()&lt;=7,"POR VENCER","EN PLAZO")))))</f>
        <v/>
      </c>
      <c r="L13" s="13">
        <f>IF(K13="VENCIDO",TODAY()-G13,"")</f>
        <v/>
      </c>
    </row>
    <row r="14">
      <c r="A14" s="10" t="n"/>
      <c r="B14" s="10" t="n"/>
      <c r="C14" s="12">
        <f>IF(B14="","",IFERROR(INDEX(Actas!$B$5:$B$64,MATCH(B14,Actas!$A$5:$A$64,0)),""))</f>
        <v/>
      </c>
      <c r="D14" s="10" t="n"/>
      <c r="E14" s="10" t="n"/>
      <c r="F14" s="10" t="n"/>
      <c r="G14" s="11" t="n"/>
      <c r="H14" s="10" t="n"/>
      <c r="I14" s="11" t="n"/>
      <c r="J14" s="10" t="n"/>
      <c r="K14" s="13">
        <f>IF(D14="","",IF(H14="Cumplido",IF(I14="","SIN FECHA","CUMPLIDO"),IF(G14="","SIN PLAZO",IF(G14&lt;TODAY(),"VENCIDO",IF(G14-TODAY()&lt;=7,"POR VENCER","EN PLAZO")))))</f>
        <v/>
      </c>
      <c r="L14" s="13">
        <f>IF(K14="VENCIDO",TODAY()-G14,"")</f>
        <v/>
      </c>
    </row>
    <row r="15">
      <c r="A15" s="10" t="n"/>
      <c r="B15" s="10" t="n"/>
      <c r="C15" s="12">
        <f>IF(B15="","",IFERROR(INDEX(Actas!$B$5:$B$64,MATCH(B15,Actas!$A$5:$A$64,0)),""))</f>
        <v/>
      </c>
      <c r="D15" s="10" t="n"/>
      <c r="E15" s="10" t="n"/>
      <c r="F15" s="10" t="n"/>
      <c r="G15" s="11" t="n"/>
      <c r="H15" s="10" t="n"/>
      <c r="I15" s="11" t="n"/>
      <c r="J15" s="10" t="n"/>
      <c r="K15" s="13">
        <f>IF(D15="","",IF(H15="Cumplido",IF(I15="","SIN FECHA","CUMPLIDO"),IF(G15="","SIN PLAZO",IF(G15&lt;TODAY(),"VENCIDO",IF(G15-TODAY()&lt;=7,"POR VENCER","EN PLAZO")))))</f>
        <v/>
      </c>
      <c r="L15" s="13">
        <f>IF(K15="VENCIDO",TODAY()-G15,"")</f>
        <v/>
      </c>
    </row>
    <row r="16">
      <c r="A16" s="10" t="n"/>
      <c r="B16" s="10" t="n"/>
      <c r="C16" s="12">
        <f>IF(B16="","",IFERROR(INDEX(Actas!$B$5:$B$64,MATCH(B16,Actas!$A$5:$A$64,0)),""))</f>
        <v/>
      </c>
      <c r="D16" s="10" t="n"/>
      <c r="E16" s="10" t="n"/>
      <c r="F16" s="10" t="n"/>
      <c r="G16" s="11" t="n"/>
      <c r="H16" s="10" t="n"/>
      <c r="I16" s="11" t="n"/>
      <c r="J16" s="10" t="n"/>
      <c r="K16" s="13">
        <f>IF(D16="","",IF(H16="Cumplido",IF(I16="","SIN FECHA","CUMPLIDO"),IF(G16="","SIN PLAZO",IF(G16&lt;TODAY(),"VENCIDO",IF(G16-TODAY()&lt;=7,"POR VENCER","EN PLAZO")))))</f>
        <v/>
      </c>
      <c r="L16" s="13">
        <f>IF(K16="VENCIDO",TODAY()-G16,"")</f>
        <v/>
      </c>
    </row>
    <row r="17">
      <c r="A17" s="10" t="n"/>
      <c r="B17" s="10" t="n"/>
      <c r="C17" s="12">
        <f>IF(B17="","",IFERROR(INDEX(Actas!$B$5:$B$64,MATCH(B17,Actas!$A$5:$A$64,0)),""))</f>
        <v/>
      </c>
      <c r="D17" s="10" t="n"/>
      <c r="E17" s="10" t="n"/>
      <c r="F17" s="10" t="n"/>
      <c r="G17" s="11" t="n"/>
      <c r="H17" s="10" t="n"/>
      <c r="I17" s="11" t="n"/>
      <c r="J17" s="10" t="n"/>
      <c r="K17" s="13">
        <f>IF(D17="","",IF(H17="Cumplido",IF(I17="","SIN FECHA","CUMPLIDO"),IF(G17="","SIN PLAZO",IF(G17&lt;TODAY(),"VENCIDO",IF(G17-TODAY()&lt;=7,"POR VENCER","EN PLAZO")))))</f>
        <v/>
      </c>
      <c r="L17" s="13">
        <f>IF(K17="VENCIDO",TODAY()-G17,"")</f>
        <v/>
      </c>
    </row>
    <row r="18">
      <c r="A18" s="10" t="n"/>
      <c r="B18" s="10" t="n"/>
      <c r="C18" s="12">
        <f>IF(B18="","",IFERROR(INDEX(Actas!$B$5:$B$64,MATCH(B18,Actas!$A$5:$A$64,0)),""))</f>
        <v/>
      </c>
      <c r="D18" s="10" t="n"/>
      <c r="E18" s="10" t="n"/>
      <c r="F18" s="10" t="n"/>
      <c r="G18" s="11" t="n"/>
      <c r="H18" s="10" t="n"/>
      <c r="I18" s="11" t="n"/>
      <c r="J18" s="10" t="n"/>
      <c r="K18" s="13">
        <f>IF(D18="","",IF(H18="Cumplido",IF(I18="","SIN FECHA","CUMPLIDO"),IF(G18="","SIN PLAZO",IF(G18&lt;TODAY(),"VENCIDO",IF(G18-TODAY()&lt;=7,"POR VENCER","EN PLAZO")))))</f>
        <v/>
      </c>
      <c r="L18" s="13">
        <f>IF(K18="VENCIDO",TODAY()-G18,"")</f>
        <v/>
      </c>
    </row>
    <row r="19">
      <c r="A19" s="10" t="n"/>
      <c r="B19" s="10" t="n"/>
      <c r="C19" s="12">
        <f>IF(B19="","",IFERROR(INDEX(Actas!$B$5:$B$64,MATCH(B19,Actas!$A$5:$A$64,0)),""))</f>
        <v/>
      </c>
      <c r="D19" s="10" t="n"/>
      <c r="E19" s="10" t="n"/>
      <c r="F19" s="10" t="n"/>
      <c r="G19" s="11" t="n"/>
      <c r="H19" s="10" t="n"/>
      <c r="I19" s="11" t="n"/>
      <c r="J19" s="10" t="n"/>
      <c r="K19" s="13">
        <f>IF(D19="","",IF(H19="Cumplido",IF(I19="","SIN FECHA","CUMPLIDO"),IF(G19="","SIN PLAZO",IF(G19&lt;TODAY(),"VENCIDO",IF(G19-TODAY()&lt;=7,"POR VENCER","EN PLAZO")))))</f>
        <v/>
      </c>
      <c r="L19" s="13">
        <f>IF(K19="VENCIDO",TODAY()-G19,"")</f>
        <v/>
      </c>
    </row>
    <row r="20">
      <c r="A20" s="10" t="n"/>
      <c r="B20" s="10" t="n"/>
      <c r="C20" s="12">
        <f>IF(B20="","",IFERROR(INDEX(Actas!$B$5:$B$64,MATCH(B20,Actas!$A$5:$A$64,0)),""))</f>
        <v/>
      </c>
      <c r="D20" s="10" t="n"/>
      <c r="E20" s="10" t="n"/>
      <c r="F20" s="10" t="n"/>
      <c r="G20" s="11" t="n"/>
      <c r="H20" s="10" t="n"/>
      <c r="I20" s="11" t="n"/>
      <c r="J20" s="10" t="n"/>
      <c r="K20" s="13">
        <f>IF(D20="","",IF(H20="Cumplido",IF(I20="","SIN FECHA","CUMPLIDO"),IF(G20="","SIN PLAZO",IF(G20&lt;TODAY(),"VENCIDO",IF(G20-TODAY()&lt;=7,"POR VENCER","EN PLAZO")))))</f>
        <v/>
      </c>
      <c r="L20" s="13">
        <f>IF(K20="VENCIDO",TODAY()-G20,"")</f>
        <v/>
      </c>
    </row>
    <row r="21">
      <c r="A21" s="10" t="n"/>
      <c r="B21" s="10" t="n"/>
      <c r="C21" s="12">
        <f>IF(B21="","",IFERROR(INDEX(Actas!$B$5:$B$64,MATCH(B21,Actas!$A$5:$A$64,0)),""))</f>
        <v/>
      </c>
      <c r="D21" s="10" t="n"/>
      <c r="E21" s="10" t="n"/>
      <c r="F21" s="10" t="n"/>
      <c r="G21" s="11" t="n"/>
      <c r="H21" s="10" t="n"/>
      <c r="I21" s="11" t="n"/>
      <c r="J21" s="10" t="n"/>
      <c r="K21" s="13">
        <f>IF(D21="","",IF(H21="Cumplido",IF(I21="","SIN FECHA","CUMPLIDO"),IF(G21="","SIN PLAZO",IF(G21&lt;TODAY(),"VENCIDO",IF(G21-TODAY()&lt;=7,"POR VENCER","EN PLAZO")))))</f>
        <v/>
      </c>
      <c r="L21" s="13">
        <f>IF(K21="VENCIDO",TODAY()-G21,"")</f>
        <v/>
      </c>
    </row>
    <row r="22">
      <c r="A22" s="10" t="n"/>
      <c r="B22" s="10" t="n"/>
      <c r="C22" s="12">
        <f>IF(B22="","",IFERROR(INDEX(Actas!$B$5:$B$64,MATCH(B22,Actas!$A$5:$A$64,0)),""))</f>
        <v/>
      </c>
      <c r="D22" s="10" t="n"/>
      <c r="E22" s="10" t="n"/>
      <c r="F22" s="10" t="n"/>
      <c r="G22" s="11" t="n"/>
      <c r="H22" s="10" t="n"/>
      <c r="I22" s="11" t="n"/>
      <c r="J22" s="10" t="n"/>
      <c r="K22" s="13">
        <f>IF(D22="","",IF(H22="Cumplido",IF(I22="","SIN FECHA","CUMPLIDO"),IF(G22="","SIN PLAZO",IF(G22&lt;TODAY(),"VENCIDO",IF(G22-TODAY()&lt;=7,"POR VENCER","EN PLAZO")))))</f>
        <v/>
      </c>
      <c r="L22" s="13">
        <f>IF(K22="VENCIDO",TODAY()-G22,"")</f>
        <v/>
      </c>
    </row>
    <row r="23">
      <c r="A23" s="10" t="n"/>
      <c r="B23" s="10" t="n"/>
      <c r="C23" s="12">
        <f>IF(B23="","",IFERROR(INDEX(Actas!$B$5:$B$64,MATCH(B23,Actas!$A$5:$A$64,0)),""))</f>
        <v/>
      </c>
      <c r="D23" s="10" t="n"/>
      <c r="E23" s="10" t="n"/>
      <c r="F23" s="10" t="n"/>
      <c r="G23" s="11" t="n"/>
      <c r="H23" s="10" t="n"/>
      <c r="I23" s="11" t="n"/>
      <c r="J23" s="10" t="n"/>
      <c r="K23" s="13">
        <f>IF(D23="","",IF(H23="Cumplido",IF(I23="","SIN FECHA","CUMPLIDO"),IF(G23="","SIN PLAZO",IF(G23&lt;TODAY(),"VENCIDO",IF(G23-TODAY()&lt;=7,"POR VENCER","EN PLAZO")))))</f>
        <v/>
      </c>
      <c r="L23" s="13">
        <f>IF(K23="VENCIDO",TODAY()-G23,"")</f>
        <v/>
      </c>
    </row>
    <row r="24">
      <c r="A24" s="10" t="n"/>
      <c r="B24" s="10" t="n"/>
      <c r="C24" s="12">
        <f>IF(B24="","",IFERROR(INDEX(Actas!$B$5:$B$64,MATCH(B24,Actas!$A$5:$A$64,0)),""))</f>
        <v/>
      </c>
      <c r="D24" s="10" t="n"/>
      <c r="E24" s="10" t="n"/>
      <c r="F24" s="10" t="n"/>
      <c r="G24" s="11" t="n"/>
      <c r="H24" s="10" t="n"/>
      <c r="I24" s="11" t="n"/>
      <c r="J24" s="10" t="n"/>
      <c r="K24" s="13">
        <f>IF(D24="","",IF(H24="Cumplido",IF(I24="","SIN FECHA","CUMPLIDO"),IF(G24="","SIN PLAZO",IF(G24&lt;TODAY(),"VENCIDO",IF(G24-TODAY()&lt;=7,"POR VENCER","EN PLAZO")))))</f>
        <v/>
      </c>
      <c r="L24" s="13">
        <f>IF(K24="VENCIDO",TODAY()-G24,"")</f>
        <v/>
      </c>
    </row>
    <row r="25">
      <c r="A25" s="10" t="n"/>
      <c r="B25" s="10" t="n"/>
      <c r="C25" s="12">
        <f>IF(B25="","",IFERROR(INDEX(Actas!$B$5:$B$64,MATCH(B25,Actas!$A$5:$A$64,0)),""))</f>
        <v/>
      </c>
      <c r="D25" s="10" t="n"/>
      <c r="E25" s="10" t="n"/>
      <c r="F25" s="10" t="n"/>
      <c r="G25" s="11" t="n"/>
      <c r="H25" s="10" t="n"/>
      <c r="I25" s="11" t="n"/>
      <c r="J25" s="10" t="n"/>
      <c r="K25" s="13">
        <f>IF(D25="","",IF(H25="Cumplido",IF(I25="","SIN FECHA","CUMPLIDO"),IF(G25="","SIN PLAZO",IF(G25&lt;TODAY(),"VENCIDO",IF(G25-TODAY()&lt;=7,"POR VENCER","EN PLAZO")))))</f>
        <v/>
      </c>
      <c r="L25" s="13">
        <f>IF(K25="VENCIDO",TODAY()-G25,"")</f>
        <v/>
      </c>
    </row>
    <row r="26">
      <c r="A26" s="10" t="n"/>
      <c r="B26" s="10" t="n"/>
      <c r="C26" s="12">
        <f>IF(B26="","",IFERROR(INDEX(Actas!$B$5:$B$64,MATCH(B26,Actas!$A$5:$A$64,0)),""))</f>
        <v/>
      </c>
      <c r="D26" s="10" t="n"/>
      <c r="E26" s="10" t="n"/>
      <c r="F26" s="10" t="n"/>
      <c r="G26" s="11" t="n"/>
      <c r="H26" s="10" t="n"/>
      <c r="I26" s="11" t="n"/>
      <c r="J26" s="10" t="n"/>
      <c r="K26" s="13">
        <f>IF(D26="","",IF(H26="Cumplido",IF(I26="","SIN FECHA","CUMPLIDO"),IF(G26="","SIN PLAZO",IF(G26&lt;TODAY(),"VENCIDO",IF(G26-TODAY()&lt;=7,"POR VENCER","EN PLAZO")))))</f>
        <v/>
      </c>
      <c r="L26" s="13">
        <f>IF(K26="VENCIDO",TODAY()-G26,"")</f>
        <v/>
      </c>
    </row>
    <row r="27">
      <c r="A27" s="10" t="n"/>
      <c r="B27" s="10" t="n"/>
      <c r="C27" s="12">
        <f>IF(B27="","",IFERROR(INDEX(Actas!$B$5:$B$64,MATCH(B27,Actas!$A$5:$A$64,0)),""))</f>
        <v/>
      </c>
      <c r="D27" s="10" t="n"/>
      <c r="E27" s="10" t="n"/>
      <c r="F27" s="10" t="n"/>
      <c r="G27" s="11" t="n"/>
      <c r="H27" s="10" t="n"/>
      <c r="I27" s="11" t="n"/>
      <c r="J27" s="10" t="n"/>
      <c r="K27" s="13">
        <f>IF(D27="","",IF(H27="Cumplido",IF(I27="","SIN FECHA","CUMPLIDO"),IF(G27="","SIN PLAZO",IF(G27&lt;TODAY(),"VENCIDO",IF(G27-TODAY()&lt;=7,"POR VENCER","EN PLAZO")))))</f>
        <v/>
      </c>
      <c r="L27" s="13">
        <f>IF(K27="VENCIDO",TODAY()-G27,"")</f>
        <v/>
      </c>
    </row>
    <row r="28">
      <c r="A28" s="10" t="n"/>
      <c r="B28" s="10" t="n"/>
      <c r="C28" s="12">
        <f>IF(B28="","",IFERROR(INDEX(Actas!$B$5:$B$64,MATCH(B28,Actas!$A$5:$A$64,0)),""))</f>
        <v/>
      </c>
      <c r="D28" s="10" t="n"/>
      <c r="E28" s="10" t="n"/>
      <c r="F28" s="10" t="n"/>
      <c r="G28" s="11" t="n"/>
      <c r="H28" s="10" t="n"/>
      <c r="I28" s="11" t="n"/>
      <c r="J28" s="10" t="n"/>
      <c r="K28" s="13">
        <f>IF(D28="","",IF(H28="Cumplido",IF(I28="","SIN FECHA","CUMPLIDO"),IF(G28="","SIN PLAZO",IF(G28&lt;TODAY(),"VENCIDO",IF(G28-TODAY()&lt;=7,"POR VENCER","EN PLAZO")))))</f>
        <v/>
      </c>
      <c r="L28" s="13">
        <f>IF(K28="VENCIDO",TODAY()-G28,"")</f>
        <v/>
      </c>
    </row>
    <row r="29">
      <c r="A29" s="10" t="n"/>
      <c r="B29" s="10" t="n"/>
      <c r="C29" s="12">
        <f>IF(B29="","",IFERROR(INDEX(Actas!$B$5:$B$64,MATCH(B29,Actas!$A$5:$A$64,0)),""))</f>
        <v/>
      </c>
      <c r="D29" s="10" t="n"/>
      <c r="E29" s="10" t="n"/>
      <c r="F29" s="10" t="n"/>
      <c r="G29" s="11" t="n"/>
      <c r="H29" s="10" t="n"/>
      <c r="I29" s="11" t="n"/>
      <c r="J29" s="10" t="n"/>
      <c r="K29" s="13">
        <f>IF(D29="","",IF(H29="Cumplido",IF(I29="","SIN FECHA","CUMPLIDO"),IF(G29="","SIN PLAZO",IF(G29&lt;TODAY(),"VENCIDO",IF(G29-TODAY()&lt;=7,"POR VENCER","EN PLAZO")))))</f>
        <v/>
      </c>
      <c r="L29" s="13">
        <f>IF(K29="VENCIDO",TODAY()-G29,"")</f>
        <v/>
      </c>
    </row>
    <row r="30">
      <c r="A30" s="10" t="n"/>
      <c r="B30" s="10" t="n"/>
      <c r="C30" s="12">
        <f>IF(B30="","",IFERROR(INDEX(Actas!$B$5:$B$64,MATCH(B30,Actas!$A$5:$A$64,0)),""))</f>
        <v/>
      </c>
      <c r="D30" s="10" t="n"/>
      <c r="E30" s="10" t="n"/>
      <c r="F30" s="10" t="n"/>
      <c r="G30" s="11" t="n"/>
      <c r="H30" s="10" t="n"/>
      <c r="I30" s="11" t="n"/>
      <c r="J30" s="10" t="n"/>
      <c r="K30" s="13">
        <f>IF(D30="","",IF(H30="Cumplido",IF(I30="","SIN FECHA","CUMPLIDO"),IF(G30="","SIN PLAZO",IF(G30&lt;TODAY(),"VENCIDO",IF(G30-TODAY()&lt;=7,"POR VENCER","EN PLAZO")))))</f>
        <v/>
      </c>
      <c r="L30" s="13">
        <f>IF(K30="VENCIDO",TODAY()-G30,"")</f>
        <v/>
      </c>
    </row>
    <row r="31">
      <c r="A31" s="10" t="n"/>
      <c r="B31" s="10" t="n"/>
      <c r="C31" s="12">
        <f>IF(B31="","",IFERROR(INDEX(Actas!$B$5:$B$64,MATCH(B31,Actas!$A$5:$A$64,0)),""))</f>
        <v/>
      </c>
      <c r="D31" s="10" t="n"/>
      <c r="E31" s="10" t="n"/>
      <c r="F31" s="10" t="n"/>
      <c r="G31" s="11" t="n"/>
      <c r="H31" s="10" t="n"/>
      <c r="I31" s="11" t="n"/>
      <c r="J31" s="10" t="n"/>
      <c r="K31" s="13">
        <f>IF(D31="","",IF(H31="Cumplido",IF(I31="","SIN FECHA","CUMPLIDO"),IF(G31="","SIN PLAZO",IF(G31&lt;TODAY(),"VENCIDO",IF(G31-TODAY()&lt;=7,"POR VENCER","EN PLAZO")))))</f>
        <v/>
      </c>
      <c r="L31" s="13">
        <f>IF(K31="VENCIDO",TODAY()-G31,"")</f>
        <v/>
      </c>
    </row>
    <row r="32">
      <c r="A32" s="10" t="n"/>
      <c r="B32" s="10" t="n"/>
      <c r="C32" s="12">
        <f>IF(B32="","",IFERROR(INDEX(Actas!$B$5:$B$64,MATCH(B32,Actas!$A$5:$A$64,0)),""))</f>
        <v/>
      </c>
      <c r="D32" s="10" t="n"/>
      <c r="E32" s="10" t="n"/>
      <c r="F32" s="10" t="n"/>
      <c r="G32" s="11" t="n"/>
      <c r="H32" s="10" t="n"/>
      <c r="I32" s="11" t="n"/>
      <c r="J32" s="10" t="n"/>
      <c r="K32" s="13">
        <f>IF(D32="","",IF(H32="Cumplido",IF(I32="","SIN FECHA","CUMPLIDO"),IF(G32="","SIN PLAZO",IF(G32&lt;TODAY(),"VENCIDO",IF(G32-TODAY()&lt;=7,"POR VENCER","EN PLAZO")))))</f>
        <v/>
      </c>
      <c r="L32" s="13">
        <f>IF(K32="VENCIDO",TODAY()-G32,"")</f>
        <v/>
      </c>
    </row>
    <row r="33">
      <c r="A33" s="10" t="n"/>
      <c r="B33" s="10" t="n"/>
      <c r="C33" s="12">
        <f>IF(B33="","",IFERROR(INDEX(Actas!$B$5:$B$64,MATCH(B33,Actas!$A$5:$A$64,0)),""))</f>
        <v/>
      </c>
      <c r="D33" s="10" t="n"/>
      <c r="E33" s="10" t="n"/>
      <c r="F33" s="10" t="n"/>
      <c r="G33" s="11" t="n"/>
      <c r="H33" s="10" t="n"/>
      <c r="I33" s="11" t="n"/>
      <c r="J33" s="10" t="n"/>
      <c r="K33" s="13">
        <f>IF(D33="","",IF(H33="Cumplido",IF(I33="","SIN FECHA","CUMPLIDO"),IF(G33="","SIN PLAZO",IF(G33&lt;TODAY(),"VENCIDO",IF(G33-TODAY()&lt;=7,"POR VENCER","EN PLAZO")))))</f>
        <v/>
      </c>
      <c r="L33" s="13">
        <f>IF(K33="VENCIDO",TODAY()-G33,"")</f>
        <v/>
      </c>
    </row>
    <row r="34">
      <c r="A34" s="10" t="n"/>
      <c r="B34" s="10" t="n"/>
      <c r="C34" s="12">
        <f>IF(B34="","",IFERROR(INDEX(Actas!$B$5:$B$64,MATCH(B34,Actas!$A$5:$A$64,0)),""))</f>
        <v/>
      </c>
      <c r="D34" s="10" t="n"/>
      <c r="E34" s="10" t="n"/>
      <c r="F34" s="10" t="n"/>
      <c r="G34" s="11" t="n"/>
      <c r="H34" s="10" t="n"/>
      <c r="I34" s="11" t="n"/>
      <c r="J34" s="10" t="n"/>
      <c r="K34" s="13">
        <f>IF(D34="","",IF(H34="Cumplido",IF(I34="","SIN FECHA","CUMPLIDO"),IF(G34="","SIN PLAZO",IF(G34&lt;TODAY(),"VENCIDO",IF(G34-TODAY()&lt;=7,"POR VENCER","EN PLAZO")))))</f>
        <v/>
      </c>
      <c r="L34" s="13">
        <f>IF(K34="VENCIDO",TODAY()-G34,"")</f>
        <v/>
      </c>
    </row>
    <row r="35">
      <c r="A35" s="10" t="n"/>
      <c r="B35" s="10" t="n"/>
      <c r="C35" s="12">
        <f>IF(B35="","",IFERROR(INDEX(Actas!$B$5:$B$64,MATCH(B35,Actas!$A$5:$A$64,0)),""))</f>
        <v/>
      </c>
      <c r="D35" s="10" t="n"/>
      <c r="E35" s="10" t="n"/>
      <c r="F35" s="10" t="n"/>
      <c r="G35" s="11" t="n"/>
      <c r="H35" s="10" t="n"/>
      <c r="I35" s="11" t="n"/>
      <c r="J35" s="10" t="n"/>
      <c r="K35" s="13">
        <f>IF(D35="","",IF(H35="Cumplido",IF(I35="","SIN FECHA","CUMPLIDO"),IF(G35="","SIN PLAZO",IF(G35&lt;TODAY(),"VENCIDO",IF(G35-TODAY()&lt;=7,"POR VENCER","EN PLAZO")))))</f>
        <v/>
      </c>
      <c r="L35" s="13">
        <f>IF(K35="VENCIDO",TODAY()-G35,"")</f>
        <v/>
      </c>
    </row>
    <row r="36">
      <c r="A36" s="10" t="n"/>
      <c r="B36" s="10" t="n"/>
      <c r="C36" s="12">
        <f>IF(B36="","",IFERROR(INDEX(Actas!$B$5:$B$64,MATCH(B36,Actas!$A$5:$A$64,0)),""))</f>
        <v/>
      </c>
      <c r="D36" s="10" t="n"/>
      <c r="E36" s="10" t="n"/>
      <c r="F36" s="10" t="n"/>
      <c r="G36" s="11" t="n"/>
      <c r="H36" s="10" t="n"/>
      <c r="I36" s="11" t="n"/>
      <c r="J36" s="10" t="n"/>
      <c r="K36" s="13">
        <f>IF(D36="","",IF(H36="Cumplido",IF(I36="","SIN FECHA","CUMPLIDO"),IF(G36="","SIN PLAZO",IF(G36&lt;TODAY(),"VENCIDO",IF(G36-TODAY()&lt;=7,"POR VENCER","EN PLAZO")))))</f>
        <v/>
      </c>
      <c r="L36" s="13">
        <f>IF(K36="VENCIDO",TODAY()-G36,"")</f>
        <v/>
      </c>
    </row>
    <row r="37">
      <c r="A37" s="10" t="n"/>
      <c r="B37" s="10" t="n"/>
      <c r="C37" s="12">
        <f>IF(B37="","",IFERROR(INDEX(Actas!$B$5:$B$64,MATCH(B37,Actas!$A$5:$A$64,0)),""))</f>
        <v/>
      </c>
      <c r="D37" s="10" t="n"/>
      <c r="E37" s="10" t="n"/>
      <c r="F37" s="10" t="n"/>
      <c r="G37" s="11" t="n"/>
      <c r="H37" s="10" t="n"/>
      <c r="I37" s="11" t="n"/>
      <c r="J37" s="10" t="n"/>
      <c r="K37" s="13">
        <f>IF(D37="","",IF(H37="Cumplido",IF(I37="","SIN FECHA","CUMPLIDO"),IF(G37="","SIN PLAZO",IF(G37&lt;TODAY(),"VENCIDO",IF(G37-TODAY()&lt;=7,"POR VENCER","EN PLAZO")))))</f>
        <v/>
      </c>
      <c r="L37" s="13">
        <f>IF(K37="VENCIDO",TODAY()-G37,"")</f>
        <v/>
      </c>
    </row>
    <row r="38">
      <c r="A38" s="10" t="n"/>
      <c r="B38" s="10" t="n"/>
      <c r="C38" s="12">
        <f>IF(B38="","",IFERROR(INDEX(Actas!$B$5:$B$64,MATCH(B38,Actas!$A$5:$A$64,0)),""))</f>
        <v/>
      </c>
      <c r="D38" s="10" t="n"/>
      <c r="E38" s="10" t="n"/>
      <c r="F38" s="10" t="n"/>
      <c r="G38" s="11" t="n"/>
      <c r="H38" s="10" t="n"/>
      <c r="I38" s="11" t="n"/>
      <c r="J38" s="10" t="n"/>
      <c r="K38" s="13">
        <f>IF(D38="","",IF(H38="Cumplido",IF(I38="","SIN FECHA","CUMPLIDO"),IF(G38="","SIN PLAZO",IF(G38&lt;TODAY(),"VENCIDO",IF(G38-TODAY()&lt;=7,"POR VENCER","EN PLAZO")))))</f>
        <v/>
      </c>
      <c r="L38" s="13">
        <f>IF(K38="VENCIDO",TODAY()-G38,"")</f>
        <v/>
      </c>
    </row>
    <row r="39">
      <c r="A39" s="10" t="n"/>
      <c r="B39" s="10" t="n"/>
      <c r="C39" s="12">
        <f>IF(B39="","",IFERROR(INDEX(Actas!$B$5:$B$64,MATCH(B39,Actas!$A$5:$A$64,0)),""))</f>
        <v/>
      </c>
      <c r="D39" s="10" t="n"/>
      <c r="E39" s="10" t="n"/>
      <c r="F39" s="10" t="n"/>
      <c r="G39" s="11" t="n"/>
      <c r="H39" s="10" t="n"/>
      <c r="I39" s="11" t="n"/>
      <c r="J39" s="10" t="n"/>
      <c r="K39" s="13">
        <f>IF(D39="","",IF(H39="Cumplido",IF(I39="","SIN FECHA","CUMPLIDO"),IF(G39="","SIN PLAZO",IF(G39&lt;TODAY(),"VENCIDO",IF(G39-TODAY()&lt;=7,"POR VENCER","EN PLAZO")))))</f>
        <v/>
      </c>
      <c r="L39" s="13">
        <f>IF(K39="VENCIDO",TODAY()-G39,"")</f>
        <v/>
      </c>
    </row>
    <row r="40">
      <c r="A40" s="10" t="n"/>
      <c r="B40" s="10" t="n"/>
      <c r="C40" s="12">
        <f>IF(B40="","",IFERROR(INDEX(Actas!$B$5:$B$64,MATCH(B40,Actas!$A$5:$A$64,0)),""))</f>
        <v/>
      </c>
      <c r="D40" s="10" t="n"/>
      <c r="E40" s="10" t="n"/>
      <c r="F40" s="10" t="n"/>
      <c r="G40" s="11" t="n"/>
      <c r="H40" s="10" t="n"/>
      <c r="I40" s="11" t="n"/>
      <c r="J40" s="10" t="n"/>
      <c r="K40" s="13">
        <f>IF(D40="","",IF(H40="Cumplido",IF(I40="","SIN FECHA","CUMPLIDO"),IF(G40="","SIN PLAZO",IF(G40&lt;TODAY(),"VENCIDO",IF(G40-TODAY()&lt;=7,"POR VENCER","EN PLAZO")))))</f>
        <v/>
      </c>
      <c r="L40" s="13">
        <f>IF(K40="VENCIDO",TODAY()-G40,"")</f>
        <v/>
      </c>
    </row>
    <row r="41">
      <c r="A41" s="10" t="n"/>
      <c r="B41" s="10" t="n"/>
      <c r="C41" s="12">
        <f>IF(B41="","",IFERROR(INDEX(Actas!$B$5:$B$64,MATCH(B41,Actas!$A$5:$A$64,0)),""))</f>
        <v/>
      </c>
      <c r="D41" s="10" t="n"/>
      <c r="E41" s="10" t="n"/>
      <c r="F41" s="10" t="n"/>
      <c r="G41" s="11" t="n"/>
      <c r="H41" s="10" t="n"/>
      <c r="I41" s="11" t="n"/>
      <c r="J41" s="10" t="n"/>
      <c r="K41" s="13">
        <f>IF(D41="","",IF(H41="Cumplido",IF(I41="","SIN FECHA","CUMPLIDO"),IF(G41="","SIN PLAZO",IF(G41&lt;TODAY(),"VENCIDO",IF(G41-TODAY()&lt;=7,"POR VENCER","EN PLAZO")))))</f>
        <v/>
      </c>
      <c r="L41" s="13">
        <f>IF(K41="VENCIDO",TODAY()-G41,"")</f>
        <v/>
      </c>
    </row>
    <row r="42">
      <c r="A42" s="10" t="n"/>
      <c r="B42" s="10" t="n"/>
      <c r="C42" s="12">
        <f>IF(B42="","",IFERROR(INDEX(Actas!$B$5:$B$64,MATCH(B42,Actas!$A$5:$A$64,0)),""))</f>
        <v/>
      </c>
      <c r="D42" s="10" t="n"/>
      <c r="E42" s="10" t="n"/>
      <c r="F42" s="10" t="n"/>
      <c r="G42" s="11" t="n"/>
      <c r="H42" s="10" t="n"/>
      <c r="I42" s="11" t="n"/>
      <c r="J42" s="10" t="n"/>
      <c r="K42" s="13">
        <f>IF(D42="","",IF(H42="Cumplido",IF(I42="","SIN FECHA","CUMPLIDO"),IF(G42="","SIN PLAZO",IF(G42&lt;TODAY(),"VENCIDO",IF(G42-TODAY()&lt;=7,"POR VENCER","EN PLAZO")))))</f>
        <v/>
      </c>
      <c r="L42" s="13">
        <f>IF(K42="VENCIDO",TODAY()-G42,"")</f>
        <v/>
      </c>
    </row>
    <row r="43">
      <c r="A43" s="10" t="n"/>
      <c r="B43" s="10" t="n"/>
      <c r="C43" s="12">
        <f>IF(B43="","",IFERROR(INDEX(Actas!$B$5:$B$64,MATCH(B43,Actas!$A$5:$A$64,0)),""))</f>
        <v/>
      </c>
      <c r="D43" s="10" t="n"/>
      <c r="E43" s="10" t="n"/>
      <c r="F43" s="10" t="n"/>
      <c r="G43" s="11" t="n"/>
      <c r="H43" s="10" t="n"/>
      <c r="I43" s="11" t="n"/>
      <c r="J43" s="10" t="n"/>
      <c r="K43" s="13">
        <f>IF(D43="","",IF(H43="Cumplido",IF(I43="","SIN FECHA","CUMPLIDO"),IF(G43="","SIN PLAZO",IF(G43&lt;TODAY(),"VENCIDO",IF(G43-TODAY()&lt;=7,"POR VENCER","EN PLAZO")))))</f>
        <v/>
      </c>
      <c r="L43" s="13">
        <f>IF(K43="VENCIDO",TODAY()-G43,"")</f>
        <v/>
      </c>
    </row>
    <row r="44">
      <c r="A44" s="10" t="n"/>
      <c r="B44" s="10" t="n"/>
      <c r="C44" s="12">
        <f>IF(B44="","",IFERROR(INDEX(Actas!$B$5:$B$64,MATCH(B44,Actas!$A$5:$A$64,0)),""))</f>
        <v/>
      </c>
      <c r="D44" s="10" t="n"/>
      <c r="E44" s="10" t="n"/>
      <c r="F44" s="10" t="n"/>
      <c r="G44" s="11" t="n"/>
      <c r="H44" s="10" t="n"/>
      <c r="I44" s="11" t="n"/>
      <c r="J44" s="10" t="n"/>
      <c r="K44" s="13">
        <f>IF(D44="","",IF(H44="Cumplido",IF(I44="","SIN FECHA","CUMPLIDO"),IF(G44="","SIN PLAZO",IF(G44&lt;TODAY(),"VENCIDO",IF(G44-TODAY()&lt;=7,"POR VENCER","EN PLAZO")))))</f>
        <v/>
      </c>
      <c r="L44" s="13">
        <f>IF(K44="VENCIDO",TODAY()-G44,"")</f>
        <v/>
      </c>
    </row>
    <row r="45">
      <c r="A45" s="10" t="n"/>
      <c r="B45" s="10" t="n"/>
      <c r="C45" s="12">
        <f>IF(B45="","",IFERROR(INDEX(Actas!$B$5:$B$64,MATCH(B45,Actas!$A$5:$A$64,0)),""))</f>
        <v/>
      </c>
      <c r="D45" s="10" t="n"/>
      <c r="E45" s="10" t="n"/>
      <c r="F45" s="10" t="n"/>
      <c r="G45" s="11" t="n"/>
      <c r="H45" s="10" t="n"/>
      <c r="I45" s="11" t="n"/>
      <c r="J45" s="10" t="n"/>
      <c r="K45" s="13">
        <f>IF(D45="","",IF(H45="Cumplido",IF(I45="","SIN FECHA","CUMPLIDO"),IF(G45="","SIN PLAZO",IF(G45&lt;TODAY(),"VENCIDO",IF(G45-TODAY()&lt;=7,"POR VENCER","EN PLAZO")))))</f>
        <v/>
      </c>
      <c r="L45" s="13">
        <f>IF(K45="VENCIDO",TODAY()-G45,"")</f>
        <v/>
      </c>
    </row>
    <row r="46">
      <c r="A46" s="10" t="n"/>
      <c r="B46" s="10" t="n"/>
      <c r="C46" s="12">
        <f>IF(B46="","",IFERROR(INDEX(Actas!$B$5:$B$64,MATCH(B46,Actas!$A$5:$A$64,0)),""))</f>
        <v/>
      </c>
      <c r="D46" s="10" t="n"/>
      <c r="E46" s="10" t="n"/>
      <c r="F46" s="10" t="n"/>
      <c r="G46" s="11" t="n"/>
      <c r="H46" s="10" t="n"/>
      <c r="I46" s="11" t="n"/>
      <c r="J46" s="10" t="n"/>
      <c r="K46" s="13">
        <f>IF(D46="","",IF(H46="Cumplido",IF(I46="","SIN FECHA","CUMPLIDO"),IF(G46="","SIN PLAZO",IF(G46&lt;TODAY(),"VENCIDO",IF(G46-TODAY()&lt;=7,"POR VENCER","EN PLAZO")))))</f>
        <v/>
      </c>
      <c r="L46" s="13">
        <f>IF(K46="VENCIDO",TODAY()-G46,"")</f>
        <v/>
      </c>
    </row>
    <row r="47">
      <c r="A47" s="10" t="n"/>
      <c r="B47" s="10" t="n"/>
      <c r="C47" s="12">
        <f>IF(B47="","",IFERROR(INDEX(Actas!$B$5:$B$64,MATCH(B47,Actas!$A$5:$A$64,0)),""))</f>
        <v/>
      </c>
      <c r="D47" s="10" t="n"/>
      <c r="E47" s="10" t="n"/>
      <c r="F47" s="10" t="n"/>
      <c r="G47" s="11" t="n"/>
      <c r="H47" s="10" t="n"/>
      <c r="I47" s="11" t="n"/>
      <c r="J47" s="10" t="n"/>
      <c r="K47" s="13">
        <f>IF(D47="","",IF(H47="Cumplido",IF(I47="","SIN FECHA","CUMPLIDO"),IF(G47="","SIN PLAZO",IF(G47&lt;TODAY(),"VENCIDO",IF(G47-TODAY()&lt;=7,"POR VENCER","EN PLAZO")))))</f>
        <v/>
      </c>
      <c r="L47" s="13">
        <f>IF(K47="VENCIDO",TODAY()-G47,"")</f>
        <v/>
      </c>
    </row>
    <row r="48">
      <c r="A48" s="10" t="n"/>
      <c r="B48" s="10" t="n"/>
      <c r="C48" s="12">
        <f>IF(B48="","",IFERROR(INDEX(Actas!$B$5:$B$64,MATCH(B48,Actas!$A$5:$A$64,0)),""))</f>
        <v/>
      </c>
      <c r="D48" s="10" t="n"/>
      <c r="E48" s="10" t="n"/>
      <c r="F48" s="10" t="n"/>
      <c r="G48" s="11" t="n"/>
      <c r="H48" s="10" t="n"/>
      <c r="I48" s="11" t="n"/>
      <c r="J48" s="10" t="n"/>
      <c r="K48" s="13">
        <f>IF(D48="","",IF(H48="Cumplido",IF(I48="","SIN FECHA","CUMPLIDO"),IF(G48="","SIN PLAZO",IF(G48&lt;TODAY(),"VENCIDO",IF(G48-TODAY()&lt;=7,"POR VENCER","EN PLAZO")))))</f>
        <v/>
      </c>
      <c r="L48" s="13">
        <f>IF(K48="VENCIDO",TODAY()-G48,"")</f>
        <v/>
      </c>
    </row>
    <row r="49">
      <c r="A49" s="10" t="n"/>
      <c r="B49" s="10" t="n"/>
      <c r="C49" s="12">
        <f>IF(B49="","",IFERROR(INDEX(Actas!$B$5:$B$64,MATCH(B49,Actas!$A$5:$A$64,0)),""))</f>
        <v/>
      </c>
      <c r="D49" s="10" t="n"/>
      <c r="E49" s="10" t="n"/>
      <c r="F49" s="10" t="n"/>
      <c r="G49" s="11" t="n"/>
      <c r="H49" s="10" t="n"/>
      <c r="I49" s="11" t="n"/>
      <c r="J49" s="10" t="n"/>
      <c r="K49" s="13">
        <f>IF(D49="","",IF(H49="Cumplido",IF(I49="","SIN FECHA","CUMPLIDO"),IF(G49="","SIN PLAZO",IF(G49&lt;TODAY(),"VENCIDO",IF(G49-TODAY()&lt;=7,"POR VENCER","EN PLAZO")))))</f>
        <v/>
      </c>
      <c r="L49" s="13">
        <f>IF(K49="VENCIDO",TODAY()-G49,"")</f>
        <v/>
      </c>
    </row>
    <row r="50">
      <c r="A50" s="10" t="n"/>
      <c r="B50" s="10" t="n"/>
      <c r="C50" s="12">
        <f>IF(B50="","",IFERROR(INDEX(Actas!$B$5:$B$64,MATCH(B50,Actas!$A$5:$A$64,0)),""))</f>
        <v/>
      </c>
      <c r="D50" s="10" t="n"/>
      <c r="E50" s="10" t="n"/>
      <c r="F50" s="10" t="n"/>
      <c r="G50" s="11" t="n"/>
      <c r="H50" s="10" t="n"/>
      <c r="I50" s="11" t="n"/>
      <c r="J50" s="10" t="n"/>
      <c r="K50" s="13">
        <f>IF(D50="","",IF(H50="Cumplido",IF(I50="","SIN FECHA","CUMPLIDO"),IF(G50="","SIN PLAZO",IF(G50&lt;TODAY(),"VENCIDO",IF(G50-TODAY()&lt;=7,"POR VENCER","EN PLAZO")))))</f>
        <v/>
      </c>
      <c r="L50" s="13">
        <f>IF(K50="VENCIDO",TODAY()-G50,"")</f>
        <v/>
      </c>
    </row>
    <row r="51">
      <c r="A51" s="10" t="n"/>
      <c r="B51" s="10" t="n"/>
      <c r="C51" s="12">
        <f>IF(B51="","",IFERROR(INDEX(Actas!$B$5:$B$64,MATCH(B51,Actas!$A$5:$A$64,0)),""))</f>
        <v/>
      </c>
      <c r="D51" s="10" t="n"/>
      <c r="E51" s="10" t="n"/>
      <c r="F51" s="10" t="n"/>
      <c r="G51" s="11" t="n"/>
      <c r="H51" s="10" t="n"/>
      <c r="I51" s="11" t="n"/>
      <c r="J51" s="10" t="n"/>
      <c r="K51" s="13">
        <f>IF(D51="","",IF(H51="Cumplido",IF(I51="","SIN FECHA","CUMPLIDO"),IF(G51="","SIN PLAZO",IF(G51&lt;TODAY(),"VENCIDO",IF(G51-TODAY()&lt;=7,"POR VENCER","EN PLAZO")))))</f>
        <v/>
      </c>
      <c r="L51" s="13">
        <f>IF(K51="VENCIDO",TODAY()-G51,"")</f>
        <v/>
      </c>
    </row>
    <row r="52">
      <c r="A52" s="10" t="n"/>
      <c r="B52" s="10" t="n"/>
      <c r="C52" s="12">
        <f>IF(B52="","",IFERROR(INDEX(Actas!$B$5:$B$64,MATCH(B52,Actas!$A$5:$A$64,0)),""))</f>
        <v/>
      </c>
      <c r="D52" s="10" t="n"/>
      <c r="E52" s="10" t="n"/>
      <c r="F52" s="10" t="n"/>
      <c r="G52" s="11" t="n"/>
      <c r="H52" s="10" t="n"/>
      <c r="I52" s="11" t="n"/>
      <c r="J52" s="10" t="n"/>
      <c r="K52" s="13">
        <f>IF(D52="","",IF(H52="Cumplido",IF(I52="","SIN FECHA","CUMPLIDO"),IF(G52="","SIN PLAZO",IF(G52&lt;TODAY(),"VENCIDO",IF(G52-TODAY()&lt;=7,"POR VENCER","EN PLAZO")))))</f>
        <v/>
      </c>
      <c r="L52" s="13">
        <f>IF(K52="VENCIDO",TODAY()-G52,"")</f>
        <v/>
      </c>
    </row>
    <row r="53">
      <c r="A53" s="10" t="n"/>
      <c r="B53" s="10" t="n"/>
      <c r="C53" s="12">
        <f>IF(B53="","",IFERROR(INDEX(Actas!$B$5:$B$64,MATCH(B53,Actas!$A$5:$A$64,0)),""))</f>
        <v/>
      </c>
      <c r="D53" s="10" t="n"/>
      <c r="E53" s="10" t="n"/>
      <c r="F53" s="10" t="n"/>
      <c r="G53" s="11" t="n"/>
      <c r="H53" s="10" t="n"/>
      <c r="I53" s="11" t="n"/>
      <c r="J53" s="10" t="n"/>
      <c r="K53" s="13">
        <f>IF(D53="","",IF(H53="Cumplido",IF(I53="","SIN FECHA","CUMPLIDO"),IF(G53="","SIN PLAZO",IF(G53&lt;TODAY(),"VENCIDO",IF(G53-TODAY()&lt;=7,"POR VENCER","EN PLAZO")))))</f>
        <v/>
      </c>
      <c r="L53" s="13">
        <f>IF(K53="VENCIDO",TODAY()-G53,"")</f>
        <v/>
      </c>
    </row>
    <row r="54">
      <c r="A54" s="10" t="n"/>
      <c r="B54" s="10" t="n"/>
      <c r="C54" s="12">
        <f>IF(B54="","",IFERROR(INDEX(Actas!$B$5:$B$64,MATCH(B54,Actas!$A$5:$A$64,0)),""))</f>
        <v/>
      </c>
      <c r="D54" s="10" t="n"/>
      <c r="E54" s="10" t="n"/>
      <c r="F54" s="10" t="n"/>
      <c r="G54" s="11" t="n"/>
      <c r="H54" s="10" t="n"/>
      <c r="I54" s="11" t="n"/>
      <c r="J54" s="10" t="n"/>
      <c r="K54" s="13">
        <f>IF(D54="","",IF(H54="Cumplido",IF(I54="","SIN FECHA","CUMPLIDO"),IF(G54="","SIN PLAZO",IF(G54&lt;TODAY(),"VENCIDO",IF(G54-TODAY()&lt;=7,"POR VENCER","EN PLAZO")))))</f>
        <v/>
      </c>
      <c r="L54" s="13">
        <f>IF(K54="VENCIDO",TODAY()-G54,"")</f>
        <v/>
      </c>
    </row>
    <row r="55">
      <c r="A55" s="10" t="n"/>
      <c r="B55" s="10" t="n"/>
      <c r="C55" s="12">
        <f>IF(B55="","",IFERROR(INDEX(Actas!$B$5:$B$64,MATCH(B55,Actas!$A$5:$A$64,0)),""))</f>
        <v/>
      </c>
      <c r="D55" s="10" t="n"/>
      <c r="E55" s="10" t="n"/>
      <c r="F55" s="10" t="n"/>
      <c r="G55" s="11" t="n"/>
      <c r="H55" s="10" t="n"/>
      <c r="I55" s="11" t="n"/>
      <c r="J55" s="10" t="n"/>
      <c r="K55" s="13">
        <f>IF(D55="","",IF(H55="Cumplido",IF(I55="","SIN FECHA","CUMPLIDO"),IF(G55="","SIN PLAZO",IF(G55&lt;TODAY(),"VENCIDO",IF(G55-TODAY()&lt;=7,"POR VENCER","EN PLAZO")))))</f>
        <v/>
      </c>
      <c r="L55" s="13">
        <f>IF(K55="VENCIDO",TODAY()-G55,"")</f>
        <v/>
      </c>
    </row>
    <row r="56">
      <c r="A56" s="10" t="n"/>
      <c r="B56" s="10" t="n"/>
      <c r="C56" s="12">
        <f>IF(B56="","",IFERROR(INDEX(Actas!$B$5:$B$64,MATCH(B56,Actas!$A$5:$A$64,0)),""))</f>
        <v/>
      </c>
      <c r="D56" s="10" t="n"/>
      <c r="E56" s="10" t="n"/>
      <c r="F56" s="10" t="n"/>
      <c r="G56" s="11" t="n"/>
      <c r="H56" s="10" t="n"/>
      <c r="I56" s="11" t="n"/>
      <c r="J56" s="10" t="n"/>
      <c r="K56" s="13">
        <f>IF(D56="","",IF(H56="Cumplido",IF(I56="","SIN FECHA","CUMPLIDO"),IF(G56="","SIN PLAZO",IF(G56&lt;TODAY(),"VENCIDO",IF(G56-TODAY()&lt;=7,"POR VENCER","EN PLAZO")))))</f>
        <v/>
      </c>
      <c r="L56" s="13">
        <f>IF(K56="VENCIDO",TODAY()-G56,"")</f>
        <v/>
      </c>
    </row>
    <row r="57">
      <c r="A57" s="10" t="n"/>
      <c r="B57" s="10" t="n"/>
      <c r="C57" s="12">
        <f>IF(B57="","",IFERROR(INDEX(Actas!$B$5:$B$64,MATCH(B57,Actas!$A$5:$A$64,0)),""))</f>
        <v/>
      </c>
      <c r="D57" s="10" t="n"/>
      <c r="E57" s="10" t="n"/>
      <c r="F57" s="10" t="n"/>
      <c r="G57" s="11" t="n"/>
      <c r="H57" s="10" t="n"/>
      <c r="I57" s="11" t="n"/>
      <c r="J57" s="10" t="n"/>
      <c r="K57" s="13">
        <f>IF(D57="","",IF(H57="Cumplido",IF(I57="","SIN FECHA","CUMPLIDO"),IF(G57="","SIN PLAZO",IF(G57&lt;TODAY(),"VENCIDO",IF(G57-TODAY()&lt;=7,"POR VENCER","EN PLAZO")))))</f>
        <v/>
      </c>
      <c r="L57" s="13">
        <f>IF(K57="VENCIDO",TODAY()-G57,"")</f>
        <v/>
      </c>
    </row>
    <row r="58">
      <c r="A58" s="10" t="n"/>
      <c r="B58" s="10" t="n"/>
      <c r="C58" s="12">
        <f>IF(B58="","",IFERROR(INDEX(Actas!$B$5:$B$64,MATCH(B58,Actas!$A$5:$A$64,0)),""))</f>
        <v/>
      </c>
      <c r="D58" s="10" t="n"/>
      <c r="E58" s="10" t="n"/>
      <c r="F58" s="10" t="n"/>
      <c r="G58" s="11" t="n"/>
      <c r="H58" s="10" t="n"/>
      <c r="I58" s="11" t="n"/>
      <c r="J58" s="10" t="n"/>
      <c r="K58" s="13">
        <f>IF(D58="","",IF(H58="Cumplido",IF(I58="","SIN FECHA","CUMPLIDO"),IF(G58="","SIN PLAZO",IF(G58&lt;TODAY(),"VENCIDO",IF(G58-TODAY()&lt;=7,"POR VENCER","EN PLAZO")))))</f>
        <v/>
      </c>
      <c r="L58" s="13">
        <f>IF(K58="VENCIDO",TODAY()-G58,"")</f>
        <v/>
      </c>
    </row>
    <row r="59">
      <c r="A59" s="10" t="n"/>
      <c r="B59" s="10" t="n"/>
      <c r="C59" s="12">
        <f>IF(B59="","",IFERROR(INDEX(Actas!$B$5:$B$64,MATCH(B59,Actas!$A$5:$A$64,0)),""))</f>
        <v/>
      </c>
      <c r="D59" s="10" t="n"/>
      <c r="E59" s="10" t="n"/>
      <c r="F59" s="10" t="n"/>
      <c r="G59" s="11" t="n"/>
      <c r="H59" s="10" t="n"/>
      <c r="I59" s="11" t="n"/>
      <c r="J59" s="10" t="n"/>
      <c r="K59" s="13">
        <f>IF(D59="","",IF(H59="Cumplido",IF(I59="","SIN FECHA","CUMPLIDO"),IF(G59="","SIN PLAZO",IF(G59&lt;TODAY(),"VENCIDO",IF(G59-TODAY()&lt;=7,"POR VENCER","EN PLAZO")))))</f>
        <v/>
      </c>
      <c r="L59" s="13">
        <f>IF(K59="VENCIDO",TODAY()-G59,"")</f>
        <v/>
      </c>
    </row>
    <row r="60">
      <c r="A60" s="10" t="n"/>
      <c r="B60" s="10" t="n"/>
      <c r="C60" s="12">
        <f>IF(B60="","",IFERROR(INDEX(Actas!$B$5:$B$64,MATCH(B60,Actas!$A$5:$A$64,0)),""))</f>
        <v/>
      </c>
      <c r="D60" s="10" t="n"/>
      <c r="E60" s="10" t="n"/>
      <c r="F60" s="10" t="n"/>
      <c r="G60" s="11" t="n"/>
      <c r="H60" s="10" t="n"/>
      <c r="I60" s="11" t="n"/>
      <c r="J60" s="10" t="n"/>
      <c r="K60" s="13">
        <f>IF(D60="","",IF(H60="Cumplido",IF(I60="","SIN FECHA","CUMPLIDO"),IF(G60="","SIN PLAZO",IF(G60&lt;TODAY(),"VENCIDO",IF(G60-TODAY()&lt;=7,"POR VENCER","EN PLAZO")))))</f>
        <v/>
      </c>
      <c r="L60" s="13">
        <f>IF(K60="VENCIDO",TODAY()-G60,"")</f>
        <v/>
      </c>
    </row>
    <row r="61">
      <c r="A61" s="10" t="n"/>
      <c r="B61" s="10" t="n"/>
      <c r="C61" s="12">
        <f>IF(B61="","",IFERROR(INDEX(Actas!$B$5:$B$64,MATCH(B61,Actas!$A$5:$A$64,0)),""))</f>
        <v/>
      </c>
      <c r="D61" s="10" t="n"/>
      <c r="E61" s="10" t="n"/>
      <c r="F61" s="10" t="n"/>
      <c r="G61" s="11" t="n"/>
      <c r="H61" s="10" t="n"/>
      <c r="I61" s="11" t="n"/>
      <c r="J61" s="10" t="n"/>
      <c r="K61" s="13">
        <f>IF(D61="","",IF(H61="Cumplido",IF(I61="","SIN FECHA","CUMPLIDO"),IF(G61="","SIN PLAZO",IF(G61&lt;TODAY(),"VENCIDO",IF(G61-TODAY()&lt;=7,"POR VENCER","EN PLAZO")))))</f>
        <v/>
      </c>
      <c r="L61" s="13">
        <f>IF(K61="VENCIDO",TODAY()-G61,"")</f>
        <v/>
      </c>
    </row>
    <row r="62">
      <c r="A62" s="10" t="n"/>
      <c r="B62" s="10" t="n"/>
      <c r="C62" s="12">
        <f>IF(B62="","",IFERROR(INDEX(Actas!$B$5:$B$64,MATCH(B62,Actas!$A$5:$A$64,0)),""))</f>
        <v/>
      </c>
      <c r="D62" s="10" t="n"/>
      <c r="E62" s="10" t="n"/>
      <c r="F62" s="10" t="n"/>
      <c r="G62" s="11" t="n"/>
      <c r="H62" s="10" t="n"/>
      <c r="I62" s="11" t="n"/>
      <c r="J62" s="10" t="n"/>
      <c r="K62" s="13">
        <f>IF(D62="","",IF(H62="Cumplido",IF(I62="","SIN FECHA","CUMPLIDO"),IF(G62="","SIN PLAZO",IF(G62&lt;TODAY(),"VENCIDO",IF(G62-TODAY()&lt;=7,"POR VENCER","EN PLAZO")))))</f>
        <v/>
      </c>
      <c r="L62" s="13">
        <f>IF(K62="VENCIDO",TODAY()-G62,"")</f>
        <v/>
      </c>
    </row>
    <row r="63">
      <c r="A63" s="10" t="n"/>
      <c r="B63" s="10" t="n"/>
      <c r="C63" s="12">
        <f>IF(B63="","",IFERROR(INDEX(Actas!$B$5:$B$64,MATCH(B63,Actas!$A$5:$A$64,0)),""))</f>
        <v/>
      </c>
      <c r="D63" s="10" t="n"/>
      <c r="E63" s="10" t="n"/>
      <c r="F63" s="10" t="n"/>
      <c r="G63" s="11" t="n"/>
      <c r="H63" s="10" t="n"/>
      <c r="I63" s="11" t="n"/>
      <c r="J63" s="10" t="n"/>
      <c r="K63" s="13">
        <f>IF(D63="","",IF(H63="Cumplido",IF(I63="","SIN FECHA","CUMPLIDO"),IF(G63="","SIN PLAZO",IF(G63&lt;TODAY(),"VENCIDO",IF(G63-TODAY()&lt;=7,"POR VENCER","EN PLAZO")))))</f>
        <v/>
      </c>
      <c r="L63" s="13">
        <f>IF(K63="VENCIDO",TODAY()-G63,"")</f>
        <v/>
      </c>
    </row>
    <row r="64">
      <c r="A64" s="10" t="n"/>
      <c r="B64" s="10" t="n"/>
      <c r="C64" s="12">
        <f>IF(B64="","",IFERROR(INDEX(Actas!$B$5:$B$64,MATCH(B64,Actas!$A$5:$A$64,0)),""))</f>
        <v/>
      </c>
      <c r="D64" s="10" t="n"/>
      <c r="E64" s="10" t="n"/>
      <c r="F64" s="10" t="n"/>
      <c r="G64" s="11" t="n"/>
      <c r="H64" s="10" t="n"/>
      <c r="I64" s="11" t="n"/>
      <c r="J64" s="10" t="n"/>
      <c r="K64" s="13">
        <f>IF(D64="","",IF(H64="Cumplido",IF(I64="","SIN FECHA","CUMPLIDO"),IF(G64="","SIN PLAZO",IF(G64&lt;TODAY(),"VENCIDO",IF(G64-TODAY()&lt;=7,"POR VENCER","EN PLAZO")))))</f>
        <v/>
      </c>
      <c r="L64" s="13">
        <f>IF(K64="VENCIDO",TODAY()-G64,"")</f>
        <v/>
      </c>
    </row>
    <row r="65">
      <c r="A65" s="10" t="n"/>
      <c r="B65" s="10" t="n"/>
      <c r="C65" s="12">
        <f>IF(B65="","",IFERROR(INDEX(Actas!$B$5:$B$64,MATCH(B65,Actas!$A$5:$A$64,0)),""))</f>
        <v/>
      </c>
      <c r="D65" s="10" t="n"/>
      <c r="E65" s="10" t="n"/>
      <c r="F65" s="10" t="n"/>
      <c r="G65" s="11" t="n"/>
      <c r="H65" s="10" t="n"/>
      <c r="I65" s="11" t="n"/>
      <c r="J65" s="10" t="n"/>
      <c r="K65" s="13">
        <f>IF(D65="","",IF(H65="Cumplido",IF(I65="","SIN FECHA","CUMPLIDO"),IF(G65="","SIN PLAZO",IF(G65&lt;TODAY(),"VENCIDO",IF(G65-TODAY()&lt;=7,"POR VENCER","EN PLAZO")))))</f>
        <v/>
      </c>
      <c r="L65" s="13">
        <f>IF(K65="VENCIDO",TODAY()-G65,"")</f>
        <v/>
      </c>
    </row>
    <row r="66">
      <c r="A66" s="10" t="n"/>
      <c r="B66" s="10" t="n"/>
      <c r="C66" s="12">
        <f>IF(B66="","",IFERROR(INDEX(Actas!$B$5:$B$64,MATCH(B66,Actas!$A$5:$A$64,0)),""))</f>
        <v/>
      </c>
      <c r="D66" s="10" t="n"/>
      <c r="E66" s="10" t="n"/>
      <c r="F66" s="10" t="n"/>
      <c r="G66" s="11" t="n"/>
      <c r="H66" s="10" t="n"/>
      <c r="I66" s="11" t="n"/>
      <c r="J66" s="10" t="n"/>
      <c r="K66" s="13">
        <f>IF(D66="","",IF(H66="Cumplido",IF(I66="","SIN FECHA","CUMPLIDO"),IF(G66="","SIN PLAZO",IF(G66&lt;TODAY(),"VENCIDO",IF(G66-TODAY()&lt;=7,"POR VENCER","EN PLAZO")))))</f>
        <v/>
      </c>
      <c r="L66" s="13">
        <f>IF(K66="VENCIDO",TODAY()-G66,"")</f>
        <v/>
      </c>
    </row>
    <row r="67">
      <c r="A67" s="10" t="n"/>
      <c r="B67" s="10" t="n"/>
      <c r="C67" s="12">
        <f>IF(B67="","",IFERROR(INDEX(Actas!$B$5:$B$64,MATCH(B67,Actas!$A$5:$A$64,0)),""))</f>
        <v/>
      </c>
      <c r="D67" s="10" t="n"/>
      <c r="E67" s="10" t="n"/>
      <c r="F67" s="10" t="n"/>
      <c r="G67" s="11" t="n"/>
      <c r="H67" s="10" t="n"/>
      <c r="I67" s="11" t="n"/>
      <c r="J67" s="10" t="n"/>
      <c r="K67" s="13">
        <f>IF(D67="","",IF(H67="Cumplido",IF(I67="","SIN FECHA","CUMPLIDO"),IF(G67="","SIN PLAZO",IF(G67&lt;TODAY(),"VENCIDO",IF(G67-TODAY()&lt;=7,"POR VENCER","EN PLAZO")))))</f>
        <v/>
      </c>
      <c r="L67" s="13">
        <f>IF(K67="VENCIDO",TODAY()-G67,"")</f>
        <v/>
      </c>
    </row>
    <row r="68">
      <c r="A68" s="10" t="n"/>
      <c r="B68" s="10" t="n"/>
      <c r="C68" s="12">
        <f>IF(B68="","",IFERROR(INDEX(Actas!$B$5:$B$64,MATCH(B68,Actas!$A$5:$A$64,0)),""))</f>
        <v/>
      </c>
      <c r="D68" s="10" t="n"/>
      <c r="E68" s="10" t="n"/>
      <c r="F68" s="10" t="n"/>
      <c r="G68" s="11" t="n"/>
      <c r="H68" s="10" t="n"/>
      <c r="I68" s="11" t="n"/>
      <c r="J68" s="10" t="n"/>
      <c r="K68" s="13">
        <f>IF(D68="","",IF(H68="Cumplido",IF(I68="","SIN FECHA","CUMPLIDO"),IF(G68="","SIN PLAZO",IF(G68&lt;TODAY(),"VENCIDO",IF(G68-TODAY()&lt;=7,"POR VENCER","EN PLAZO")))))</f>
        <v/>
      </c>
      <c r="L68" s="13">
        <f>IF(K68="VENCIDO",TODAY()-G68,"")</f>
        <v/>
      </c>
    </row>
    <row r="69">
      <c r="A69" s="10" t="n"/>
      <c r="B69" s="10" t="n"/>
      <c r="C69" s="12">
        <f>IF(B69="","",IFERROR(INDEX(Actas!$B$5:$B$64,MATCH(B69,Actas!$A$5:$A$64,0)),""))</f>
        <v/>
      </c>
      <c r="D69" s="10" t="n"/>
      <c r="E69" s="10" t="n"/>
      <c r="F69" s="10" t="n"/>
      <c r="G69" s="11" t="n"/>
      <c r="H69" s="10" t="n"/>
      <c r="I69" s="11" t="n"/>
      <c r="J69" s="10" t="n"/>
      <c r="K69" s="13">
        <f>IF(D69="","",IF(H69="Cumplido",IF(I69="","SIN FECHA","CUMPLIDO"),IF(G69="","SIN PLAZO",IF(G69&lt;TODAY(),"VENCIDO",IF(G69-TODAY()&lt;=7,"POR VENCER","EN PLAZO")))))</f>
        <v/>
      </c>
      <c r="L69" s="13">
        <f>IF(K69="VENCIDO",TODAY()-G69,"")</f>
        <v/>
      </c>
    </row>
    <row r="70">
      <c r="A70" s="10" t="n"/>
      <c r="B70" s="10" t="n"/>
      <c r="C70" s="12">
        <f>IF(B70="","",IFERROR(INDEX(Actas!$B$5:$B$64,MATCH(B70,Actas!$A$5:$A$64,0)),""))</f>
        <v/>
      </c>
      <c r="D70" s="10" t="n"/>
      <c r="E70" s="10" t="n"/>
      <c r="F70" s="10" t="n"/>
      <c r="G70" s="11" t="n"/>
      <c r="H70" s="10" t="n"/>
      <c r="I70" s="11" t="n"/>
      <c r="J70" s="10" t="n"/>
      <c r="K70" s="13">
        <f>IF(D70="","",IF(H70="Cumplido",IF(I70="","SIN FECHA","CUMPLIDO"),IF(G70="","SIN PLAZO",IF(G70&lt;TODAY(),"VENCIDO",IF(G70-TODAY()&lt;=7,"POR VENCER","EN PLAZO")))))</f>
        <v/>
      </c>
      <c r="L70" s="13">
        <f>IF(K70="VENCIDO",TODAY()-G70,"")</f>
        <v/>
      </c>
    </row>
    <row r="71">
      <c r="A71" s="10" t="n"/>
      <c r="B71" s="10" t="n"/>
      <c r="C71" s="12">
        <f>IF(B71="","",IFERROR(INDEX(Actas!$B$5:$B$64,MATCH(B71,Actas!$A$5:$A$64,0)),""))</f>
        <v/>
      </c>
      <c r="D71" s="10" t="n"/>
      <c r="E71" s="10" t="n"/>
      <c r="F71" s="10" t="n"/>
      <c r="G71" s="11" t="n"/>
      <c r="H71" s="10" t="n"/>
      <c r="I71" s="11" t="n"/>
      <c r="J71" s="10" t="n"/>
      <c r="K71" s="13">
        <f>IF(D71="","",IF(H71="Cumplido",IF(I71="","SIN FECHA","CUMPLIDO"),IF(G71="","SIN PLAZO",IF(G71&lt;TODAY(),"VENCIDO",IF(G71-TODAY()&lt;=7,"POR VENCER","EN PLAZO")))))</f>
        <v/>
      </c>
      <c r="L71" s="13">
        <f>IF(K71="VENCIDO",TODAY()-G71,"")</f>
        <v/>
      </c>
    </row>
    <row r="72">
      <c r="A72" s="10" t="n"/>
      <c r="B72" s="10" t="n"/>
      <c r="C72" s="12">
        <f>IF(B72="","",IFERROR(INDEX(Actas!$B$5:$B$64,MATCH(B72,Actas!$A$5:$A$64,0)),""))</f>
        <v/>
      </c>
      <c r="D72" s="10" t="n"/>
      <c r="E72" s="10" t="n"/>
      <c r="F72" s="10" t="n"/>
      <c r="G72" s="11" t="n"/>
      <c r="H72" s="10" t="n"/>
      <c r="I72" s="11" t="n"/>
      <c r="J72" s="10" t="n"/>
      <c r="K72" s="13">
        <f>IF(D72="","",IF(H72="Cumplido",IF(I72="","SIN FECHA","CUMPLIDO"),IF(G72="","SIN PLAZO",IF(G72&lt;TODAY(),"VENCIDO",IF(G72-TODAY()&lt;=7,"POR VENCER","EN PLAZO")))))</f>
        <v/>
      </c>
      <c r="L72" s="13">
        <f>IF(K72="VENCIDO",TODAY()-G72,"")</f>
        <v/>
      </c>
    </row>
    <row r="73">
      <c r="A73" s="10" t="n"/>
      <c r="B73" s="10" t="n"/>
      <c r="C73" s="12">
        <f>IF(B73="","",IFERROR(INDEX(Actas!$B$5:$B$64,MATCH(B73,Actas!$A$5:$A$64,0)),""))</f>
        <v/>
      </c>
      <c r="D73" s="10" t="n"/>
      <c r="E73" s="10" t="n"/>
      <c r="F73" s="10" t="n"/>
      <c r="G73" s="11" t="n"/>
      <c r="H73" s="10" t="n"/>
      <c r="I73" s="11" t="n"/>
      <c r="J73" s="10" t="n"/>
      <c r="K73" s="13">
        <f>IF(D73="","",IF(H73="Cumplido",IF(I73="","SIN FECHA","CUMPLIDO"),IF(G73="","SIN PLAZO",IF(G73&lt;TODAY(),"VENCIDO",IF(G73-TODAY()&lt;=7,"POR VENCER","EN PLAZO")))))</f>
        <v/>
      </c>
      <c r="L73" s="13">
        <f>IF(K73="VENCIDO",TODAY()-G73,"")</f>
        <v/>
      </c>
    </row>
    <row r="74">
      <c r="A74" s="10" t="n"/>
      <c r="B74" s="10" t="n"/>
      <c r="C74" s="12">
        <f>IF(B74="","",IFERROR(INDEX(Actas!$B$5:$B$64,MATCH(B74,Actas!$A$5:$A$64,0)),""))</f>
        <v/>
      </c>
      <c r="D74" s="10" t="n"/>
      <c r="E74" s="10" t="n"/>
      <c r="F74" s="10" t="n"/>
      <c r="G74" s="11" t="n"/>
      <c r="H74" s="10" t="n"/>
      <c r="I74" s="11" t="n"/>
      <c r="J74" s="10" t="n"/>
      <c r="K74" s="13">
        <f>IF(D74="","",IF(H74="Cumplido",IF(I74="","SIN FECHA","CUMPLIDO"),IF(G74="","SIN PLAZO",IF(G74&lt;TODAY(),"VENCIDO",IF(G74-TODAY()&lt;=7,"POR VENCER","EN PLAZO")))))</f>
        <v/>
      </c>
      <c r="L74" s="13">
        <f>IF(K74="VENCIDO",TODAY()-G74,"")</f>
        <v/>
      </c>
    </row>
    <row r="75">
      <c r="A75" s="10" t="n"/>
      <c r="B75" s="10" t="n"/>
      <c r="C75" s="12">
        <f>IF(B75="","",IFERROR(INDEX(Actas!$B$5:$B$64,MATCH(B75,Actas!$A$5:$A$64,0)),""))</f>
        <v/>
      </c>
      <c r="D75" s="10" t="n"/>
      <c r="E75" s="10" t="n"/>
      <c r="F75" s="10" t="n"/>
      <c r="G75" s="11" t="n"/>
      <c r="H75" s="10" t="n"/>
      <c r="I75" s="11" t="n"/>
      <c r="J75" s="10" t="n"/>
      <c r="K75" s="13">
        <f>IF(D75="","",IF(H75="Cumplido",IF(I75="","SIN FECHA","CUMPLIDO"),IF(G75="","SIN PLAZO",IF(G75&lt;TODAY(),"VENCIDO",IF(G75-TODAY()&lt;=7,"POR VENCER","EN PLAZO")))))</f>
        <v/>
      </c>
      <c r="L75" s="13">
        <f>IF(K75="VENCIDO",TODAY()-G75,"")</f>
        <v/>
      </c>
    </row>
    <row r="76">
      <c r="A76" s="10" t="n"/>
      <c r="B76" s="10" t="n"/>
      <c r="C76" s="12">
        <f>IF(B76="","",IFERROR(INDEX(Actas!$B$5:$B$64,MATCH(B76,Actas!$A$5:$A$64,0)),""))</f>
        <v/>
      </c>
      <c r="D76" s="10" t="n"/>
      <c r="E76" s="10" t="n"/>
      <c r="F76" s="10" t="n"/>
      <c r="G76" s="11" t="n"/>
      <c r="H76" s="10" t="n"/>
      <c r="I76" s="11" t="n"/>
      <c r="J76" s="10" t="n"/>
      <c r="K76" s="13">
        <f>IF(D76="","",IF(H76="Cumplido",IF(I76="","SIN FECHA","CUMPLIDO"),IF(G76="","SIN PLAZO",IF(G76&lt;TODAY(),"VENCIDO",IF(G76-TODAY()&lt;=7,"POR VENCER","EN PLAZO")))))</f>
        <v/>
      </c>
      <c r="L76" s="13">
        <f>IF(K76="VENCIDO",TODAY()-G76,"")</f>
        <v/>
      </c>
    </row>
    <row r="77">
      <c r="A77" s="10" t="n"/>
      <c r="B77" s="10" t="n"/>
      <c r="C77" s="12">
        <f>IF(B77="","",IFERROR(INDEX(Actas!$B$5:$B$64,MATCH(B77,Actas!$A$5:$A$64,0)),""))</f>
        <v/>
      </c>
      <c r="D77" s="10" t="n"/>
      <c r="E77" s="10" t="n"/>
      <c r="F77" s="10" t="n"/>
      <c r="G77" s="11" t="n"/>
      <c r="H77" s="10" t="n"/>
      <c r="I77" s="11" t="n"/>
      <c r="J77" s="10" t="n"/>
      <c r="K77" s="13">
        <f>IF(D77="","",IF(H77="Cumplido",IF(I77="","SIN FECHA","CUMPLIDO"),IF(G77="","SIN PLAZO",IF(G77&lt;TODAY(),"VENCIDO",IF(G77-TODAY()&lt;=7,"POR VENCER","EN PLAZO")))))</f>
        <v/>
      </c>
      <c r="L77" s="13">
        <f>IF(K77="VENCIDO",TODAY()-G77,"")</f>
        <v/>
      </c>
    </row>
    <row r="78">
      <c r="A78" s="10" t="n"/>
      <c r="B78" s="10" t="n"/>
      <c r="C78" s="12">
        <f>IF(B78="","",IFERROR(INDEX(Actas!$B$5:$B$64,MATCH(B78,Actas!$A$5:$A$64,0)),""))</f>
        <v/>
      </c>
      <c r="D78" s="10" t="n"/>
      <c r="E78" s="10" t="n"/>
      <c r="F78" s="10" t="n"/>
      <c r="G78" s="11" t="n"/>
      <c r="H78" s="10" t="n"/>
      <c r="I78" s="11" t="n"/>
      <c r="J78" s="10" t="n"/>
      <c r="K78" s="13">
        <f>IF(D78="","",IF(H78="Cumplido",IF(I78="","SIN FECHA","CUMPLIDO"),IF(G78="","SIN PLAZO",IF(G78&lt;TODAY(),"VENCIDO",IF(G78-TODAY()&lt;=7,"POR VENCER","EN PLAZO")))))</f>
        <v/>
      </c>
      <c r="L78" s="13">
        <f>IF(K78="VENCIDO",TODAY()-G78,"")</f>
        <v/>
      </c>
    </row>
    <row r="79">
      <c r="A79" s="10" t="n"/>
      <c r="B79" s="10" t="n"/>
      <c r="C79" s="12">
        <f>IF(B79="","",IFERROR(INDEX(Actas!$B$5:$B$64,MATCH(B79,Actas!$A$5:$A$64,0)),""))</f>
        <v/>
      </c>
      <c r="D79" s="10" t="n"/>
      <c r="E79" s="10" t="n"/>
      <c r="F79" s="10" t="n"/>
      <c r="G79" s="11" t="n"/>
      <c r="H79" s="10" t="n"/>
      <c r="I79" s="11" t="n"/>
      <c r="J79" s="10" t="n"/>
      <c r="K79" s="13">
        <f>IF(D79="","",IF(H79="Cumplido",IF(I79="","SIN FECHA","CUMPLIDO"),IF(G79="","SIN PLAZO",IF(G79&lt;TODAY(),"VENCIDO",IF(G79-TODAY()&lt;=7,"POR VENCER","EN PLAZO")))))</f>
        <v/>
      </c>
      <c r="L79" s="13">
        <f>IF(K79="VENCIDO",TODAY()-G79,"")</f>
        <v/>
      </c>
    </row>
    <row r="80">
      <c r="A80" s="10" t="n"/>
      <c r="B80" s="10" t="n"/>
      <c r="C80" s="12">
        <f>IF(B80="","",IFERROR(INDEX(Actas!$B$5:$B$64,MATCH(B80,Actas!$A$5:$A$64,0)),""))</f>
        <v/>
      </c>
      <c r="D80" s="10" t="n"/>
      <c r="E80" s="10" t="n"/>
      <c r="F80" s="10" t="n"/>
      <c r="G80" s="11" t="n"/>
      <c r="H80" s="10" t="n"/>
      <c r="I80" s="11" t="n"/>
      <c r="J80" s="10" t="n"/>
      <c r="K80" s="13">
        <f>IF(D80="","",IF(H80="Cumplido",IF(I80="","SIN FECHA","CUMPLIDO"),IF(G80="","SIN PLAZO",IF(G80&lt;TODAY(),"VENCIDO",IF(G80-TODAY()&lt;=7,"POR VENCER","EN PLAZO")))))</f>
        <v/>
      </c>
      <c r="L80" s="13">
        <f>IF(K80="VENCIDO",TODAY()-G80,"")</f>
        <v/>
      </c>
    </row>
    <row r="81">
      <c r="A81" s="10" t="n"/>
      <c r="B81" s="10" t="n"/>
      <c r="C81" s="12">
        <f>IF(B81="","",IFERROR(INDEX(Actas!$B$5:$B$64,MATCH(B81,Actas!$A$5:$A$64,0)),""))</f>
        <v/>
      </c>
      <c r="D81" s="10" t="n"/>
      <c r="E81" s="10" t="n"/>
      <c r="F81" s="10" t="n"/>
      <c r="G81" s="11" t="n"/>
      <c r="H81" s="10" t="n"/>
      <c r="I81" s="11" t="n"/>
      <c r="J81" s="10" t="n"/>
      <c r="K81" s="13">
        <f>IF(D81="","",IF(H81="Cumplido",IF(I81="","SIN FECHA","CUMPLIDO"),IF(G81="","SIN PLAZO",IF(G81&lt;TODAY(),"VENCIDO",IF(G81-TODAY()&lt;=7,"POR VENCER","EN PLAZO")))))</f>
        <v/>
      </c>
      <c r="L81" s="13">
        <f>IF(K81="VENCIDO",TODAY()-G81,"")</f>
        <v/>
      </c>
    </row>
    <row r="82">
      <c r="A82" s="10" t="n"/>
      <c r="B82" s="10" t="n"/>
      <c r="C82" s="12">
        <f>IF(B82="","",IFERROR(INDEX(Actas!$B$5:$B$64,MATCH(B82,Actas!$A$5:$A$64,0)),""))</f>
        <v/>
      </c>
      <c r="D82" s="10" t="n"/>
      <c r="E82" s="10" t="n"/>
      <c r="F82" s="10" t="n"/>
      <c r="G82" s="11" t="n"/>
      <c r="H82" s="10" t="n"/>
      <c r="I82" s="11" t="n"/>
      <c r="J82" s="10" t="n"/>
      <c r="K82" s="13">
        <f>IF(D82="","",IF(H82="Cumplido",IF(I82="","SIN FECHA","CUMPLIDO"),IF(G82="","SIN PLAZO",IF(G82&lt;TODAY(),"VENCIDO",IF(G82-TODAY()&lt;=7,"POR VENCER","EN PLAZO")))))</f>
        <v/>
      </c>
      <c r="L82" s="13">
        <f>IF(K82="VENCIDO",TODAY()-G82,"")</f>
        <v/>
      </c>
    </row>
    <row r="83">
      <c r="A83" s="10" t="n"/>
      <c r="B83" s="10" t="n"/>
      <c r="C83" s="12">
        <f>IF(B83="","",IFERROR(INDEX(Actas!$B$5:$B$64,MATCH(B83,Actas!$A$5:$A$64,0)),""))</f>
        <v/>
      </c>
      <c r="D83" s="10" t="n"/>
      <c r="E83" s="10" t="n"/>
      <c r="F83" s="10" t="n"/>
      <c r="G83" s="11" t="n"/>
      <c r="H83" s="10" t="n"/>
      <c r="I83" s="11" t="n"/>
      <c r="J83" s="10" t="n"/>
      <c r="K83" s="13">
        <f>IF(D83="","",IF(H83="Cumplido",IF(I83="","SIN FECHA","CUMPLIDO"),IF(G83="","SIN PLAZO",IF(G83&lt;TODAY(),"VENCIDO",IF(G83-TODAY()&lt;=7,"POR VENCER","EN PLAZO")))))</f>
        <v/>
      </c>
      <c r="L83" s="13">
        <f>IF(K83="VENCIDO",TODAY()-G83,"")</f>
        <v/>
      </c>
    </row>
    <row r="84">
      <c r="A84" s="10" t="n"/>
      <c r="B84" s="10" t="n"/>
      <c r="C84" s="12">
        <f>IF(B84="","",IFERROR(INDEX(Actas!$B$5:$B$64,MATCH(B84,Actas!$A$5:$A$64,0)),""))</f>
        <v/>
      </c>
      <c r="D84" s="10" t="n"/>
      <c r="E84" s="10" t="n"/>
      <c r="F84" s="10" t="n"/>
      <c r="G84" s="11" t="n"/>
      <c r="H84" s="10" t="n"/>
      <c r="I84" s="11" t="n"/>
      <c r="J84" s="10" t="n"/>
      <c r="K84" s="13">
        <f>IF(D84="","",IF(H84="Cumplido",IF(I84="","SIN FECHA","CUMPLIDO"),IF(G84="","SIN PLAZO",IF(G84&lt;TODAY(),"VENCIDO",IF(G84-TODAY()&lt;=7,"POR VENCER","EN PLAZO")))))</f>
        <v/>
      </c>
      <c r="L84" s="13">
        <f>IF(K84="VENCIDO",TODAY()-G84,"")</f>
        <v/>
      </c>
    </row>
    <row r="85">
      <c r="A85" s="10" t="n"/>
      <c r="B85" s="10" t="n"/>
      <c r="C85" s="12">
        <f>IF(B85="","",IFERROR(INDEX(Actas!$B$5:$B$64,MATCH(B85,Actas!$A$5:$A$64,0)),""))</f>
        <v/>
      </c>
      <c r="D85" s="10" t="n"/>
      <c r="E85" s="10" t="n"/>
      <c r="F85" s="10" t="n"/>
      <c r="G85" s="11" t="n"/>
      <c r="H85" s="10" t="n"/>
      <c r="I85" s="11" t="n"/>
      <c r="J85" s="10" t="n"/>
      <c r="K85" s="13">
        <f>IF(D85="","",IF(H85="Cumplido",IF(I85="","SIN FECHA","CUMPLIDO"),IF(G85="","SIN PLAZO",IF(G85&lt;TODAY(),"VENCIDO",IF(G85-TODAY()&lt;=7,"POR VENCER","EN PLAZO")))))</f>
        <v/>
      </c>
      <c r="L85" s="13">
        <f>IF(K85="VENCIDO",TODAY()-G85,"")</f>
        <v/>
      </c>
    </row>
    <row r="86">
      <c r="A86" s="10" t="n"/>
      <c r="B86" s="10" t="n"/>
      <c r="C86" s="12">
        <f>IF(B86="","",IFERROR(INDEX(Actas!$B$5:$B$64,MATCH(B86,Actas!$A$5:$A$64,0)),""))</f>
        <v/>
      </c>
      <c r="D86" s="10" t="n"/>
      <c r="E86" s="10" t="n"/>
      <c r="F86" s="10" t="n"/>
      <c r="G86" s="11" t="n"/>
      <c r="H86" s="10" t="n"/>
      <c r="I86" s="11" t="n"/>
      <c r="J86" s="10" t="n"/>
      <c r="K86" s="13">
        <f>IF(D86="","",IF(H86="Cumplido",IF(I86="","SIN FECHA","CUMPLIDO"),IF(G86="","SIN PLAZO",IF(G86&lt;TODAY(),"VENCIDO",IF(G86-TODAY()&lt;=7,"POR VENCER","EN PLAZO")))))</f>
        <v/>
      </c>
      <c r="L86" s="13">
        <f>IF(K86="VENCIDO",TODAY()-G86,"")</f>
        <v/>
      </c>
    </row>
    <row r="87">
      <c r="A87" s="10" t="n"/>
      <c r="B87" s="10" t="n"/>
      <c r="C87" s="12">
        <f>IF(B87="","",IFERROR(INDEX(Actas!$B$5:$B$64,MATCH(B87,Actas!$A$5:$A$64,0)),""))</f>
        <v/>
      </c>
      <c r="D87" s="10" t="n"/>
      <c r="E87" s="10" t="n"/>
      <c r="F87" s="10" t="n"/>
      <c r="G87" s="11" t="n"/>
      <c r="H87" s="10" t="n"/>
      <c r="I87" s="11" t="n"/>
      <c r="J87" s="10" t="n"/>
      <c r="K87" s="13">
        <f>IF(D87="","",IF(H87="Cumplido",IF(I87="","SIN FECHA","CUMPLIDO"),IF(G87="","SIN PLAZO",IF(G87&lt;TODAY(),"VENCIDO",IF(G87-TODAY()&lt;=7,"POR VENCER","EN PLAZO")))))</f>
        <v/>
      </c>
      <c r="L87" s="13">
        <f>IF(K87="VENCIDO",TODAY()-G87,"")</f>
        <v/>
      </c>
    </row>
    <row r="88">
      <c r="A88" s="10" t="n"/>
      <c r="B88" s="10" t="n"/>
      <c r="C88" s="12">
        <f>IF(B88="","",IFERROR(INDEX(Actas!$B$5:$B$64,MATCH(B88,Actas!$A$5:$A$64,0)),""))</f>
        <v/>
      </c>
      <c r="D88" s="10" t="n"/>
      <c r="E88" s="10" t="n"/>
      <c r="F88" s="10" t="n"/>
      <c r="G88" s="11" t="n"/>
      <c r="H88" s="10" t="n"/>
      <c r="I88" s="11" t="n"/>
      <c r="J88" s="10" t="n"/>
      <c r="K88" s="13">
        <f>IF(D88="","",IF(H88="Cumplido",IF(I88="","SIN FECHA","CUMPLIDO"),IF(G88="","SIN PLAZO",IF(G88&lt;TODAY(),"VENCIDO",IF(G88-TODAY()&lt;=7,"POR VENCER","EN PLAZO")))))</f>
        <v/>
      </c>
      <c r="L88" s="13">
        <f>IF(K88="VENCIDO",TODAY()-G88,"")</f>
        <v/>
      </c>
    </row>
    <row r="89">
      <c r="A89" s="10" t="n"/>
      <c r="B89" s="10" t="n"/>
      <c r="C89" s="12">
        <f>IF(B89="","",IFERROR(INDEX(Actas!$B$5:$B$64,MATCH(B89,Actas!$A$5:$A$64,0)),""))</f>
        <v/>
      </c>
      <c r="D89" s="10" t="n"/>
      <c r="E89" s="10" t="n"/>
      <c r="F89" s="10" t="n"/>
      <c r="G89" s="11" t="n"/>
      <c r="H89" s="10" t="n"/>
      <c r="I89" s="11" t="n"/>
      <c r="J89" s="10" t="n"/>
      <c r="K89" s="13">
        <f>IF(D89="","",IF(H89="Cumplido",IF(I89="","SIN FECHA","CUMPLIDO"),IF(G89="","SIN PLAZO",IF(G89&lt;TODAY(),"VENCIDO",IF(G89-TODAY()&lt;=7,"POR VENCER","EN PLAZO")))))</f>
        <v/>
      </c>
      <c r="L89" s="13">
        <f>IF(K89="VENCIDO",TODAY()-G89,"")</f>
        <v/>
      </c>
    </row>
    <row r="90">
      <c r="A90" s="10" t="n"/>
      <c r="B90" s="10" t="n"/>
      <c r="C90" s="12">
        <f>IF(B90="","",IFERROR(INDEX(Actas!$B$5:$B$64,MATCH(B90,Actas!$A$5:$A$64,0)),""))</f>
        <v/>
      </c>
      <c r="D90" s="10" t="n"/>
      <c r="E90" s="10" t="n"/>
      <c r="F90" s="10" t="n"/>
      <c r="G90" s="11" t="n"/>
      <c r="H90" s="10" t="n"/>
      <c r="I90" s="11" t="n"/>
      <c r="J90" s="10" t="n"/>
      <c r="K90" s="13">
        <f>IF(D90="","",IF(H90="Cumplido",IF(I90="","SIN FECHA","CUMPLIDO"),IF(G90="","SIN PLAZO",IF(G90&lt;TODAY(),"VENCIDO",IF(G90-TODAY()&lt;=7,"POR VENCER","EN PLAZO")))))</f>
        <v/>
      </c>
      <c r="L90" s="13">
        <f>IF(K90="VENCIDO",TODAY()-G90,"")</f>
        <v/>
      </c>
    </row>
    <row r="91">
      <c r="A91" s="10" t="n"/>
      <c r="B91" s="10" t="n"/>
      <c r="C91" s="12">
        <f>IF(B91="","",IFERROR(INDEX(Actas!$B$5:$B$64,MATCH(B91,Actas!$A$5:$A$64,0)),""))</f>
        <v/>
      </c>
      <c r="D91" s="10" t="n"/>
      <c r="E91" s="10" t="n"/>
      <c r="F91" s="10" t="n"/>
      <c r="G91" s="11" t="n"/>
      <c r="H91" s="10" t="n"/>
      <c r="I91" s="11" t="n"/>
      <c r="J91" s="10" t="n"/>
      <c r="K91" s="13">
        <f>IF(D91="","",IF(H91="Cumplido",IF(I91="","SIN FECHA","CUMPLIDO"),IF(G91="","SIN PLAZO",IF(G91&lt;TODAY(),"VENCIDO",IF(G91-TODAY()&lt;=7,"POR VENCER","EN PLAZO")))))</f>
        <v/>
      </c>
      <c r="L91" s="13">
        <f>IF(K91="VENCIDO",TODAY()-G91,"")</f>
        <v/>
      </c>
    </row>
    <row r="92">
      <c r="A92" s="10" t="n"/>
      <c r="B92" s="10" t="n"/>
      <c r="C92" s="12">
        <f>IF(B92="","",IFERROR(INDEX(Actas!$B$5:$B$64,MATCH(B92,Actas!$A$5:$A$64,0)),""))</f>
        <v/>
      </c>
      <c r="D92" s="10" t="n"/>
      <c r="E92" s="10" t="n"/>
      <c r="F92" s="10" t="n"/>
      <c r="G92" s="11" t="n"/>
      <c r="H92" s="10" t="n"/>
      <c r="I92" s="11" t="n"/>
      <c r="J92" s="10" t="n"/>
      <c r="K92" s="13">
        <f>IF(D92="","",IF(H92="Cumplido",IF(I92="","SIN FECHA","CUMPLIDO"),IF(G92="","SIN PLAZO",IF(G92&lt;TODAY(),"VENCIDO",IF(G92-TODAY()&lt;=7,"POR VENCER","EN PLAZO")))))</f>
        <v/>
      </c>
      <c r="L92" s="13">
        <f>IF(K92="VENCIDO",TODAY()-G92,"")</f>
        <v/>
      </c>
    </row>
    <row r="93">
      <c r="A93" s="10" t="n"/>
      <c r="B93" s="10" t="n"/>
      <c r="C93" s="12">
        <f>IF(B93="","",IFERROR(INDEX(Actas!$B$5:$B$64,MATCH(B93,Actas!$A$5:$A$64,0)),""))</f>
        <v/>
      </c>
      <c r="D93" s="10" t="n"/>
      <c r="E93" s="10" t="n"/>
      <c r="F93" s="10" t="n"/>
      <c r="G93" s="11" t="n"/>
      <c r="H93" s="10" t="n"/>
      <c r="I93" s="11" t="n"/>
      <c r="J93" s="10" t="n"/>
      <c r="K93" s="13">
        <f>IF(D93="","",IF(H93="Cumplido",IF(I93="","SIN FECHA","CUMPLIDO"),IF(G93="","SIN PLAZO",IF(G93&lt;TODAY(),"VENCIDO",IF(G93-TODAY()&lt;=7,"POR VENCER","EN PLAZO")))))</f>
        <v/>
      </c>
      <c r="L93" s="13">
        <f>IF(K93="VENCIDO",TODAY()-G93,"")</f>
        <v/>
      </c>
    </row>
    <row r="94">
      <c r="A94" s="10" t="n"/>
      <c r="B94" s="10" t="n"/>
      <c r="C94" s="12">
        <f>IF(B94="","",IFERROR(INDEX(Actas!$B$5:$B$64,MATCH(B94,Actas!$A$5:$A$64,0)),""))</f>
        <v/>
      </c>
      <c r="D94" s="10" t="n"/>
      <c r="E94" s="10" t="n"/>
      <c r="F94" s="10" t="n"/>
      <c r="G94" s="11" t="n"/>
      <c r="H94" s="10" t="n"/>
      <c r="I94" s="11" t="n"/>
      <c r="J94" s="10" t="n"/>
      <c r="K94" s="13">
        <f>IF(D94="","",IF(H94="Cumplido",IF(I94="","SIN FECHA","CUMPLIDO"),IF(G94="","SIN PLAZO",IF(G94&lt;TODAY(),"VENCIDO",IF(G94-TODAY()&lt;=7,"POR VENCER","EN PLAZO")))))</f>
        <v/>
      </c>
      <c r="L94" s="13">
        <f>IF(K94="VENCIDO",TODAY()-G94,"")</f>
        <v/>
      </c>
    </row>
    <row r="95">
      <c r="A95" s="10" t="n"/>
      <c r="B95" s="10" t="n"/>
      <c r="C95" s="12">
        <f>IF(B95="","",IFERROR(INDEX(Actas!$B$5:$B$64,MATCH(B95,Actas!$A$5:$A$64,0)),""))</f>
        <v/>
      </c>
      <c r="D95" s="10" t="n"/>
      <c r="E95" s="10" t="n"/>
      <c r="F95" s="10" t="n"/>
      <c r="G95" s="11" t="n"/>
      <c r="H95" s="10" t="n"/>
      <c r="I95" s="11" t="n"/>
      <c r="J95" s="10" t="n"/>
      <c r="K95" s="13">
        <f>IF(D95="","",IF(H95="Cumplido",IF(I95="","SIN FECHA","CUMPLIDO"),IF(G95="","SIN PLAZO",IF(G95&lt;TODAY(),"VENCIDO",IF(G95-TODAY()&lt;=7,"POR VENCER","EN PLAZO")))))</f>
        <v/>
      </c>
      <c r="L95" s="13">
        <f>IF(K95="VENCIDO",TODAY()-G95,"")</f>
        <v/>
      </c>
    </row>
    <row r="96">
      <c r="A96" s="10" t="n"/>
      <c r="B96" s="10" t="n"/>
      <c r="C96" s="12">
        <f>IF(B96="","",IFERROR(INDEX(Actas!$B$5:$B$64,MATCH(B96,Actas!$A$5:$A$64,0)),""))</f>
        <v/>
      </c>
      <c r="D96" s="10" t="n"/>
      <c r="E96" s="10" t="n"/>
      <c r="F96" s="10" t="n"/>
      <c r="G96" s="11" t="n"/>
      <c r="H96" s="10" t="n"/>
      <c r="I96" s="11" t="n"/>
      <c r="J96" s="10" t="n"/>
      <c r="K96" s="13">
        <f>IF(D96="","",IF(H96="Cumplido",IF(I96="","SIN FECHA","CUMPLIDO"),IF(G96="","SIN PLAZO",IF(G96&lt;TODAY(),"VENCIDO",IF(G96-TODAY()&lt;=7,"POR VENCER","EN PLAZO")))))</f>
        <v/>
      </c>
      <c r="L96" s="13">
        <f>IF(K96="VENCIDO",TODAY()-G96,"")</f>
        <v/>
      </c>
    </row>
    <row r="97">
      <c r="A97" s="10" t="n"/>
      <c r="B97" s="10" t="n"/>
      <c r="C97" s="12">
        <f>IF(B97="","",IFERROR(INDEX(Actas!$B$5:$B$64,MATCH(B97,Actas!$A$5:$A$64,0)),""))</f>
        <v/>
      </c>
      <c r="D97" s="10" t="n"/>
      <c r="E97" s="10" t="n"/>
      <c r="F97" s="10" t="n"/>
      <c r="G97" s="11" t="n"/>
      <c r="H97" s="10" t="n"/>
      <c r="I97" s="11" t="n"/>
      <c r="J97" s="10" t="n"/>
      <c r="K97" s="13">
        <f>IF(D97="","",IF(H97="Cumplido",IF(I97="","SIN FECHA","CUMPLIDO"),IF(G97="","SIN PLAZO",IF(G97&lt;TODAY(),"VENCIDO",IF(G97-TODAY()&lt;=7,"POR VENCER","EN PLAZO")))))</f>
        <v/>
      </c>
      <c r="L97" s="13">
        <f>IF(K97="VENCIDO",TODAY()-G97,"")</f>
        <v/>
      </c>
    </row>
    <row r="98">
      <c r="A98" s="10" t="n"/>
      <c r="B98" s="10" t="n"/>
      <c r="C98" s="12">
        <f>IF(B98="","",IFERROR(INDEX(Actas!$B$5:$B$64,MATCH(B98,Actas!$A$5:$A$64,0)),""))</f>
        <v/>
      </c>
      <c r="D98" s="10" t="n"/>
      <c r="E98" s="10" t="n"/>
      <c r="F98" s="10" t="n"/>
      <c r="G98" s="11" t="n"/>
      <c r="H98" s="10" t="n"/>
      <c r="I98" s="11" t="n"/>
      <c r="J98" s="10" t="n"/>
      <c r="K98" s="13">
        <f>IF(D98="","",IF(H98="Cumplido",IF(I98="","SIN FECHA","CUMPLIDO"),IF(G98="","SIN PLAZO",IF(G98&lt;TODAY(),"VENCIDO",IF(G98-TODAY()&lt;=7,"POR VENCER","EN PLAZO")))))</f>
        <v/>
      </c>
      <c r="L98" s="13">
        <f>IF(K98="VENCIDO",TODAY()-G98,"")</f>
        <v/>
      </c>
    </row>
    <row r="99">
      <c r="A99" s="10" t="n"/>
      <c r="B99" s="10" t="n"/>
      <c r="C99" s="12">
        <f>IF(B99="","",IFERROR(INDEX(Actas!$B$5:$B$64,MATCH(B99,Actas!$A$5:$A$64,0)),""))</f>
        <v/>
      </c>
      <c r="D99" s="10" t="n"/>
      <c r="E99" s="10" t="n"/>
      <c r="F99" s="10" t="n"/>
      <c r="G99" s="11" t="n"/>
      <c r="H99" s="10" t="n"/>
      <c r="I99" s="11" t="n"/>
      <c r="J99" s="10" t="n"/>
      <c r="K99" s="13">
        <f>IF(D99="","",IF(H99="Cumplido",IF(I99="","SIN FECHA","CUMPLIDO"),IF(G99="","SIN PLAZO",IF(G99&lt;TODAY(),"VENCIDO",IF(G99-TODAY()&lt;=7,"POR VENCER","EN PLAZO")))))</f>
        <v/>
      </c>
      <c r="L99" s="13">
        <f>IF(K99="VENCIDO",TODAY()-G99,"")</f>
        <v/>
      </c>
    </row>
    <row r="100">
      <c r="A100" s="10" t="n"/>
      <c r="B100" s="10" t="n"/>
      <c r="C100" s="12">
        <f>IF(B100="","",IFERROR(INDEX(Actas!$B$5:$B$64,MATCH(B100,Actas!$A$5:$A$64,0)),""))</f>
        <v/>
      </c>
      <c r="D100" s="10" t="n"/>
      <c r="E100" s="10" t="n"/>
      <c r="F100" s="10" t="n"/>
      <c r="G100" s="11" t="n"/>
      <c r="H100" s="10" t="n"/>
      <c r="I100" s="11" t="n"/>
      <c r="J100" s="10" t="n"/>
      <c r="K100" s="13">
        <f>IF(D100="","",IF(H100="Cumplido",IF(I100="","SIN FECHA","CUMPLIDO"),IF(G100="","SIN PLAZO",IF(G100&lt;TODAY(),"VENCIDO",IF(G100-TODAY()&lt;=7,"POR VENCER","EN PLAZO")))))</f>
        <v/>
      </c>
      <c r="L100" s="13">
        <f>IF(K100="VENCIDO",TODAY()-G100,"")</f>
        <v/>
      </c>
    </row>
    <row r="101">
      <c r="A101" s="10" t="n"/>
      <c r="B101" s="10" t="n"/>
      <c r="C101" s="12">
        <f>IF(B101="","",IFERROR(INDEX(Actas!$B$5:$B$64,MATCH(B101,Actas!$A$5:$A$64,0)),""))</f>
        <v/>
      </c>
      <c r="D101" s="10" t="n"/>
      <c r="E101" s="10" t="n"/>
      <c r="F101" s="10" t="n"/>
      <c r="G101" s="11" t="n"/>
      <c r="H101" s="10" t="n"/>
      <c r="I101" s="11" t="n"/>
      <c r="J101" s="10" t="n"/>
      <c r="K101" s="13">
        <f>IF(D101="","",IF(H101="Cumplido",IF(I101="","SIN FECHA","CUMPLIDO"),IF(G101="","SIN PLAZO",IF(G101&lt;TODAY(),"VENCIDO",IF(G101-TODAY()&lt;=7,"POR VENCER","EN PLAZO")))))</f>
        <v/>
      </c>
      <c r="L101" s="13">
        <f>IF(K101="VENCIDO",TODAY()-G101,"")</f>
        <v/>
      </c>
    </row>
    <row r="102">
      <c r="A102" s="10" t="n"/>
      <c r="B102" s="10" t="n"/>
      <c r="C102" s="12">
        <f>IF(B102="","",IFERROR(INDEX(Actas!$B$5:$B$64,MATCH(B102,Actas!$A$5:$A$64,0)),""))</f>
        <v/>
      </c>
      <c r="D102" s="10" t="n"/>
      <c r="E102" s="10" t="n"/>
      <c r="F102" s="10" t="n"/>
      <c r="G102" s="11" t="n"/>
      <c r="H102" s="10" t="n"/>
      <c r="I102" s="11" t="n"/>
      <c r="J102" s="10" t="n"/>
      <c r="K102" s="13">
        <f>IF(D102="","",IF(H102="Cumplido",IF(I102="","SIN FECHA","CUMPLIDO"),IF(G102="","SIN PLAZO",IF(G102&lt;TODAY(),"VENCIDO",IF(G102-TODAY()&lt;=7,"POR VENCER","EN PLAZO")))))</f>
        <v/>
      </c>
      <c r="L102" s="13">
        <f>IF(K102="VENCIDO",TODAY()-G102,"")</f>
        <v/>
      </c>
    </row>
    <row r="103">
      <c r="A103" s="10" t="n"/>
      <c r="B103" s="10" t="n"/>
      <c r="C103" s="12">
        <f>IF(B103="","",IFERROR(INDEX(Actas!$B$5:$B$64,MATCH(B103,Actas!$A$5:$A$64,0)),""))</f>
        <v/>
      </c>
      <c r="D103" s="10" t="n"/>
      <c r="E103" s="10" t="n"/>
      <c r="F103" s="10" t="n"/>
      <c r="G103" s="11" t="n"/>
      <c r="H103" s="10" t="n"/>
      <c r="I103" s="11" t="n"/>
      <c r="J103" s="10" t="n"/>
      <c r="K103" s="13">
        <f>IF(D103="","",IF(H103="Cumplido",IF(I103="","SIN FECHA","CUMPLIDO"),IF(G103="","SIN PLAZO",IF(G103&lt;TODAY(),"VENCIDO",IF(G103-TODAY()&lt;=7,"POR VENCER","EN PLAZO")))))</f>
        <v/>
      </c>
      <c r="L103" s="13">
        <f>IF(K103="VENCIDO",TODAY()-G103,"")</f>
        <v/>
      </c>
    </row>
    <row r="104">
      <c r="A104" s="10" t="n"/>
      <c r="B104" s="10" t="n"/>
      <c r="C104" s="12">
        <f>IF(B104="","",IFERROR(INDEX(Actas!$B$5:$B$64,MATCH(B104,Actas!$A$5:$A$64,0)),""))</f>
        <v/>
      </c>
      <c r="D104" s="10" t="n"/>
      <c r="E104" s="10" t="n"/>
      <c r="F104" s="10" t="n"/>
      <c r="G104" s="11" t="n"/>
      <c r="H104" s="10" t="n"/>
      <c r="I104" s="11" t="n"/>
      <c r="J104" s="10" t="n"/>
      <c r="K104" s="13">
        <f>IF(D104="","",IF(H104="Cumplido",IF(I104="","SIN FECHA","CUMPLIDO"),IF(G104="","SIN PLAZO",IF(G104&lt;TODAY(),"VENCIDO",IF(G104-TODAY()&lt;=7,"POR VENCER","EN PLAZO")))))</f>
        <v/>
      </c>
      <c r="L104" s="13">
        <f>IF(K104="VENCIDO",TODAY()-G104,"")</f>
        <v/>
      </c>
    </row>
    <row r="105">
      <c r="A105" s="10" t="n"/>
      <c r="B105" s="10" t="n"/>
      <c r="C105" s="12">
        <f>IF(B105="","",IFERROR(INDEX(Actas!$B$5:$B$64,MATCH(B105,Actas!$A$5:$A$64,0)),""))</f>
        <v/>
      </c>
      <c r="D105" s="10" t="n"/>
      <c r="E105" s="10" t="n"/>
      <c r="F105" s="10" t="n"/>
      <c r="G105" s="11" t="n"/>
      <c r="H105" s="10" t="n"/>
      <c r="I105" s="11" t="n"/>
      <c r="J105" s="10" t="n"/>
      <c r="K105" s="13">
        <f>IF(D105="","",IF(H105="Cumplido",IF(I105="","SIN FECHA","CUMPLIDO"),IF(G105="","SIN PLAZO",IF(G105&lt;TODAY(),"VENCIDO",IF(G105-TODAY()&lt;=7,"POR VENCER","EN PLAZO")))))</f>
        <v/>
      </c>
      <c r="L105" s="13">
        <f>IF(K105="VENCIDO",TODAY()-G105,"")</f>
        <v/>
      </c>
    </row>
    <row r="106">
      <c r="A106" s="10" t="n"/>
      <c r="B106" s="10" t="n"/>
      <c r="C106" s="12">
        <f>IF(B106="","",IFERROR(INDEX(Actas!$B$5:$B$64,MATCH(B106,Actas!$A$5:$A$64,0)),""))</f>
        <v/>
      </c>
      <c r="D106" s="10" t="n"/>
      <c r="E106" s="10" t="n"/>
      <c r="F106" s="10" t="n"/>
      <c r="G106" s="11" t="n"/>
      <c r="H106" s="10" t="n"/>
      <c r="I106" s="11" t="n"/>
      <c r="J106" s="10" t="n"/>
      <c r="K106" s="13">
        <f>IF(D106="","",IF(H106="Cumplido",IF(I106="","SIN FECHA","CUMPLIDO"),IF(G106="","SIN PLAZO",IF(G106&lt;TODAY(),"VENCIDO",IF(G106-TODAY()&lt;=7,"POR VENCER","EN PLAZO")))))</f>
        <v/>
      </c>
      <c r="L106" s="13">
        <f>IF(K106="VENCIDO",TODAY()-G106,"")</f>
        <v/>
      </c>
    </row>
    <row r="107">
      <c r="A107" s="10" t="n"/>
      <c r="B107" s="10" t="n"/>
      <c r="C107" s="12">
        <f>IF(B107="","",IFERROR(INDEX(Actas!$B$5:$B$64,MATCH(B107,Actas!$A$5:$A$64,0)),""))</f>
        <v/>
      </c>
      <c r="D107" s="10" t="n"/>
      <c r="E107" s="10" t="n"/>
      <c r="F107" s="10" t="n"/>
      <c r="G107" s="11" t="n"/>
      <c r="H107" s="10" t="n"/>
      <c r="I107" s="11" t="n"/>
      <c r="J107" s="10" t="n"/>
      <c r="K107" s="13">
        <f>IF(D107="","",IF(H107="Cumplido",IF(I107="","SIN FECHA","CUMPLIDO"),IF(G107="","SIN PLAZO",IF(G107&lt;TODAY(),"VENCIDO",IF(G107-TODAY()&lt;=7,"POR VENCER","EN PLAZO")))))</f>
        <v/>
      </c>
      <c r="L107" s="13">
        <f>IF(K107="VENCIDO",TODAY()-G107,"")</f>
        <v/>
      </c>
    </row>
    <row r="108">
      <c r="A108" s="10" t="n"/>
      <c r="B108" s="10" t="n"/>
      <c r="C108" s="12">
        <f>IF(B108="","",IFERROR(INDEX(Actas!$B$5:$B$64,MATCH(B108,Actas!$A$5:$A$64,0)),""))</f>
        <v/>
      </c>
      <c r="D108" s="10" t="n"/>
      <c r="E108" s="10" t="n"/>
      <c r="F108" s="10" t="n"/>
      <c r="G108" s="11" t="n"/>
      <c r="H108" s="10" t="n"/>
      <c r="I108" s="11" t="n"/>
      <c r="J108" s="10" t="n"/>
      <c r="K108" s="13">
        <f>IF(D108="","",IF(H108="Cumplido",IF(I108="","SIN FECHA","CUMPLIDO"),IF(G108="","SIN PLAZO",IF(G108&lt;TODAY(),"VENCIDO",IF(G108-TODAY()&lt;=7,"POR VENCER","EN PLAZO")))))</f>
        <v/>
      </c>
      <c r="L108" s="13">
        <f>IF(K108="VENCIDO",TODAY()-G108,"")</f>
        <v/>
      </c>
    </row>
    <row r="109">
      <c r="A109" s="10" t="n"/>
      <c r="B109" s="10" t="n"/>
      <c r="C109" s="12">
        <f>IF(B109="","",IFERROR(INDEX(Actas!$B$5:$B$64,MATCH(B109,Actas!$A$5:$A$64,0)),""))</f>
        <v/>
      </c>
      <c r="D109" s="10" t="n"/>
      <c r="E109" s="10" t="n"/>
      <c r="F109" s="10" t="n"/>
      <c r="G109" s="11" t="n"/>
      <c r="H109" s="10" t="n"/>
      <c r="I109" s="11" t="n"/>
      <c r="J109" s="10" t="n"/>
      <c r="K109" s="13">
        <f>IF(D109="","",IF(H109="Cumplido",IF(I109="","SIN FECHA","CUMPLIDO"),IF(G109="","SIN PLAZO",IF(G109&lt;TODAY(),"VENCIDO",IF(G109-TODAY()&lt;=7,"POR VENCER","EN PLAZO")))))</f>
        <v/>
      </c>
      <c r="L109" s="13">
        <f>IF(K109="VENCIDO",TODAY()-G109,"")</f>
        <v/>
      </c>
    </row>
    <row r="110">
      <c r="A110" s="10" t="n"/>
      <c r="B110" s="10" t="n"/>
      <c r="C110" s="12">
        <f>IF(B110="","",IFERROR(INDEX(Actas!$B$5:$B$64,MATCH(B110,Actas!$A$5:$A$64,0)),""))</f>
        <v/>
      </c>
      <c r="D110" s="10" t="n"/>
      <c r="E110" s="10" t="n"/>
      <c r="F110" s="10" t="n"/>
      <c r="G110" s="11" t="n"/>
      <c r="H110" s="10" t="n"/>
      <c r="I110" s="11" t="n"/>
      <c r="J110" s="10" t="n"/>
      <c r="K110" s="13">
        <f>IF(D110="","",IF(H110="Cumplido",IF(I110="","SIN FECHA","CUMPLIDO"),IF(G110="","SIN PLAZO",IF(G110&lt;TODAY(),"VENCIDO",IF(G110-TODAY()&lt;=7,"POR VENCER","EN PLAZO")))))</f>
        <v/>
      </c>
      <c r="L110" s="13">
        <f>IF(K110="VENCIDO",TODAY()-G110,"")</f>
        <v/>
      </c>
    </row>
    <row r="111">
      <c r="A111" s="10" t="n"/>
      <c r="B111" s="10" t="n"/>
      <c r="C111" s="12">
        <f>IF(B111="","",IFERROR(INDEX(Actas!$B$5:$B$64,MATCH(B111,Actas!$A$5:$A$64,0)),""))</f>
        <v/>
      </c>
      <c r="D111" s="10" t="n"/>
      <c r="E111" s="10" t="n"/>
      <c r="F111" s="10" t="n"/>
      <c r="G111" s="11" t="n"/>
      <c r="H111" s="10" t="n"/>
      <c r="I111" s="11" t="n"/>
      <c r="J111" s="10" t="n"/>
      <c r="K111" s="13">
        <f>IF(D111="","",IF(H111="Cumplido",IF(I111="","SIN FECHA","CUMPLIDO"),IF(G111="","SIN PLAZO",IF(G111&lt;TODAY(),"VENCIDO",IF(G111-TODAY()&lt;=7,"POR VENCER","EN PLAZO")))))</f>
        <v/>
      </c>
      <c r="L111" s="13">
        <f>IF(K111="VENCIDO",TODAY()-G111,"")</f>
        <v/>
      </c>
    </row>
    <row r="112">
      <c r="A112" s="10" t="n"/>
      <c r="B112" s="10" t="n"/>
      <c r="C112" s="12">
        <f>IF(B112="","",IFERROR(INDEX(Actas!$B$5:$B$64,MATCH(B112,Actas!$A$5:$A$64,0)),""))</f>
        <v/>
      </c>
      <c r="D112" s="10" t="n"/>
      <c r="E112" s="10" t="n"/>
      <c r="F112" s="10" t="n"/>
      <c r="G112" s="11" t="n"/>
      <c r="H112" s="10" t="n"/>
      <c r="I112" s="11" t="n"/>
      <c r="J112" s="10" t="n"/>
      <c r="K112" s="13">
        <f>IF(D112="","",IF(H112="Cumplido",IF(I112="","SIN FECHA","CUMPLIDO"),IF(G112="","SIN PLAZO",IF(G112&lt;TODAY(),"VENCIDO",IF(G112-TODAY()&lt;=7,"POR VENCER","EN PLAZO")))))</f>
        <v/>
      </c>
      <c r="L112" s="13">
        <f>IF(K112="VENCIDO",TODAY()-G112,"")</f>
        <v/>
      </c>
    </row>
    <row r="113">
      <c r="A113" s="10" t="n"/>
      <c r="B113" s="10" t="n"/>
      <c r="C113" s="12">
        <f>IF(B113="","",IFERROR(INDEX(Actas!$B$5:$B$64,MATCH(B113,Actas!$A$5:$A$64,0)),""))</f>
        <v/>
      </c>
      <c r="D113" s="10" t="n"/>
      <c r="E113" s="10" t="n"/>
      <c r="F113" s="10" t="n"/>
      <c r="G113" s="11" t="n"/>
      <c r="H113" s="10" t="n"/>
      <c r="I113" s="11" t="n"/>
      <c r="J113" s="10" t="n"/>
      <c r="K113" s="13">
        <f>IF(D113="","",IF(H113="Cumplido",IF(I113="","SIN FECHA","CUMPLIDO"),IF(G113="","SIN PLAZO",IF(G113&lt;TODAY(),"VENCIDO",IF(G113-TODAY()&lt;=7,"POR VENCER","EN PLAZO")))))</f>
        <v/>
      </c>
      <c r="L113" s="13">
        <f>IF(K113="VENCIDO",TODAY()-G113,"")</f>
        <v/>
      </c>
    </row>
    <row r="114">
      <c r="A114" s="10" t="n"/>
      <c r="B114" s="10" t="n"/>
      <c r="C114" s="12">
        <f>IF(B114="","",IFERROR(INDEX(Actas!$B$5:$B$64,MATCH(B114,Actas!$A$5:$A$64,0)),""))</f>
        <v/>
      </c>
      <c r="D114" s="10" t="n"/>
      <c r="E114" s="10" t="n"/>
      <c r="F114" s="10" t="n"/>
      <c r="G114" s="11" t="n"/>
      <c r="H114" s="10" t="n"/>
      <c r="I114" s="11" t="n"/>
      <c r="J114" s="10" t="n"/>
      <c r="K114" s="13">
        <f>IF(D114="","",IF(H114="Cumplido",IF(I114="","SIN FECHA","CUMPLIDO"),IF(G114="","SIN PLAZO",IF(G114&lt;TODAY(),"VENCIDO",IF(G114-TODAY()&lt;=7,"POR VENCER","EN PLAZO")))))</f>
        <v/>
      </c>
      <c r="L114" s="13">
        <f>IF(K114="VENCIDO",TODAY()-G114,"")</f>
        <v/>
      </c>
    </row>
    <row r="115">
      <c r="A115" s="10" t="n"/>
      <c r="B115" s="10" t="n"/>
      <c r="C115" s="12">
        <f>IF(B115="","",IFERROR(INDEX(Actas!$B$5:$B$64,MATCH(B115,Actas!$A$5:$A$64,0)),""))</f>
        <v/>
      </c>
      <c r="D115" s="10" t="n"/>
      <c r="E115" s="10" t="n"/>
      <c r="F115" s="10" t="n"/>
      <c r="G115" s="11" t="n"/>
      <c r="H115" s="10" t="n"/>
      <c r="I115" s="11" t="n"/>
      <c r="J115" s="10" t="n"/>
      <c r="K115" s="13">
        <f>IF(D115="","",IF(H115="Cumplido",IF(I115="","SIN FECHA","CUMPLIDO"),IF(G115="","SIN PLAZO",IF(G115&lt;TODAY(),"VENCIDO",IF(G115-TODAY()&lt;=7,"POR VENCER","EN PLAZO")))))</f>
        <v/>
      </c>
      <c r="L115" s="13">
        <f>IF(K115="VENCIDO",TODAY()-G115,"")</f>
        <v/>
      </c>
    </row>
    <row r="116">
      <c r="A116" s="10" t="n"/>
      <c r="B116" s="10" t="n"/>
      <c r="C116" s="12">
        <f>IF(B116="","",IFERROR(INDEX(Actas!$B$5:$B$64,MATCH(B116,Actas!$A$5:$A$64,0)),""))</f>
        <v/>
      </c>
      <c r="D116" s="10" t="n"/>
      <c r="E116" s="10" t="n"/>
      <c r="F116" s="10" t="n"/>
      <c r="G116" s="11" t="n"/>
      <c r="H116" s="10" t="n"/>
      <c r="I116" s="11" t="n"/>
      <c r="J116" s="10" t="n"/>
      <c r="K116" s="13">
        <f>IF(D116="","",IF(H116="Cumplido",IF(I116="","SIN FECHA","CUMPLIDO"),IF(G116="","SIN PLAZO",IF(G116&lt;TODAY(),"VENCIDO",IF(G116-TODAY()&lt;=7,"POR VENCER","EN PLAZO")))))</f>
        <v/>
      </c>
      <c r="L116" s="13">
        <f>IF(K116="VENCIDO",TODAY()-G116,"")</f>
        <v/>
      </c>
    </row>
    <row r="117">
      <c r="A117" s="10" t="n"/>
      <c r="B117" s="10" t="n"/>
      <c r="C117" s="12">
        <f>IF(B117="","",IFERROR(INDEX(Actas!$B$5:$B$64,MATCH(B117,Actas!$A$5:$A$64,0)),""))</f>
        <v/>
      </c>
      <c r="D117" s="10" t="n"/>
      <c r="E117" s="10" t="n"/>
      <c r="F117" s="10" t="n"/>
      <c r="G117" s="11" t="n"/>
      <c r="H117" s="10" t="n"/>
      <c r="I117" s="11" t="n"/>
      <c r="J117" s="10" t="n"/>
      <c r="K117" s="13">
        <f>IF(D117="","",IF(H117="Cumplido",IF(I117="","SIN FECHA","CUMPLIDO"),IF(G117="","SIN PLAZO",IF(G117&lt;TODAY(),"VENCIDO",IF(G117-TODAY()&lt;=7,"POR VENCER","EN PLAZO")))))</f>
        <v/>
      </c>
      <c r="L117" s="13">
        <f>IF(K117="VENCIDO",TODAY()-G117,"")</f>
        <v/>
      </c>
    </row>
    <row r="118">
      <c r="A118" s="10" t="n"/>
      <c r="B118" s="10" t="n"/>
      <c r="C118" s="12">
        <f>IF(B118="","",IFERROR(INDEX(Actas!$B$5:$B$64,MATCH(B118,Actas!$A$5:$A$64,0)),""))</f>
        <v/>
      </c>
      <c r="D118" s="10" t="n"/>
      <c r="E118" s="10" t="n"/>
      <c r="F118" s="10" t="n"/>
      <c r="G118" s="11" t="n"/>
      <c r="H118" s="10" t="n"/>
      <c r="I118" s="11" t="n"/>
      <c r="J118" s="10" t="n"/>
      <c r="K118" s="13">
        <f>IF(D118="","",IF(H118="Cumplido",IF(I118="","SIN FECHA","CUMPLIDO"),IF(G118="","SIN PLAZO",IF(G118&lt;TODAY(),"VENCIDO",IF(G118-TODAY()&lt;=7,"POR VENCER","EN PLAZO")))))</f>
        <v/>
      </c>
      <c r="L118" s="13">
        <f>IF(K118="VENCIDO",TODAY()-G118,"")</f>
        <v/>
      </c>
    </row>
    <row r="119">
      <c r="A119" s="10" t="n"/>
      <c r="B119" s="10" t="n"/>
      <c r="C119" s="12">
        <f>IF(B119="","",IFERROR(INDEX(Actas!$B$5:$B$64,MATCH(B119,Actas!$A$5:$A$64,0)),""))</f>
        <v/>
      </c>
      <c r="D119" s="10" t="n"/>
      <c r="E119" s="10" t="n"/>
      <c r="F119" s="10" t="n"/>
      <c r="G119" s="11" t="n"/>
      <c r="H119" s="10" t="n"/>
      <c r="I119" s="11" t="n"/>
      <c r="J119" s="10" t="n"/>
      <c r="K119" s="13">
        <f>IF(D119="","",IF(H119="Cumplido",IF(I119="","SIN FECHA","CUMPLIDO"),IF(G119="","SIN PLAZO",IF(G119&lt;TODAY(),"VENCIDO",IF(G119-TODAY()&lt;=7,"POR VENCER","EN PLAZO")))))</f>
        <v/>
      </c>
      <c r="L119" s="13">
        <f>IF(K119="VENCIDO",TODAY()-G119,"")</f>
        <v/>
      </c>
    </row>
    <row r="120">
      <c r="A120" s="10" t="n"/>
      <c r="B120" s="10" t="n"/>
      <c r="C120" s="12">
        <f>IF(B120="","",IFERROR(INDEX(Actas!$B$5:$B$64,MATCH(B120,Actas!$A$5:$A$64,0)),""))</f>
        <v/>
      </c>
      <c r="D120" s="10" t="n"/>
      <c r="E120" s="10" t="n"/>
      <c r="F120" s="10" t="n"/>
      <c r="G120" s="11" t="n"/>
      <c r="H120" s="10" t="n"/>
      <c r="I120" s="11" t="n"/>
      <c r="J120" s="10" t="n"/>
      <c r="K120" s="13">
        <f>IF(D120="","",IF(H120="Cumplido",IF(I120="","SIN FECHA","CUMPLIDO"),IF(G120="","SIN PLAZO",IF(G120&lt;TODAY(),"VENCIDO",IF(G120-TODAY()&lt;=7,"POR VENCER","EN PLAZO")))))</f>
        <v/>
      </c>
      <c r="L120" s="13">
        <f>IF(K120="VENCIDO",TODAY()-G120,"")</f>
        <v/>
      </c>
    </row>
    <row r="121">
      <c r="A121" s="10" t="n"/>
      <c r="B121" s="10" t="n"/>
      <c r="C121" s="12">
        <f>IF(B121="","",IFERROR(INDEX(Actas!$B$5:$B$64,MATCH(B121,Actas!$A$5:$A$64,0)),""))</f>
        <v/>
      </c>
      <c r="D121" s="10" t="n"/>
      <c r="E121" s="10" t="n"/>
      <c r="F121" s="10" t="n"/>
      <c r="G121" s="11" t="n"/>
      <c r="H121" s="10" t="n"/>
      <c r="I121" s="11" t="n"/>
      <c r="J121" s="10" t="n"/>
      <c r="K121" s="13">
        <f>IF(D121="","",IF(H121="Cumplido",IF(I121="","SIN FECHA","CUMPLIDO"),IF(G121="","SIN PLAZO",IF(G121&lt;TODAY(),"VENCIDO",IF(G121-TODAY()&lt;=7,"POR VENCER","EN PLAZO")))))</f>
        <v/>
      </c>
      <c r="L121" s="13">
        <f>IF(K121="VENCIDO",TODAY()-G121,"")</f>
        <v/>
      </c>
    </row>
    <row r="122">
      <c r="A122" s="10" t="n"/>
      <c r="B122" s="10" t="n"/>
      <c r="C122" s="12">
        <f>IF(B122="","",IFERROR(INDEX(Actas!$B$5:$B$64,MATCH(B122,Actas!$A$5:$A$64,0)),""))</f>
        <v/>
      </c>
      <c r="D122" s="10" t="n"/>
      <c r="E122" s="10" t="n"/>
      <c r="F122" s="10" t="n"/>
      <c r="G122" s="11" t="n"/>
      <c r="H122" s="10" t="n"/>
      <c r="I122" s="11" t="n"/>
      <c r="J122" s="10" t="n"/>
      <c r="K122" s="13">
        <f>IF(D122="","",IF(H122="Cumplido",IF(I122="","SIN FECHA","CUMPLIDO"),IF(G122="","SIN PLAZO",IF(G122&lt;TODAY(),"VENCIDO",IF(G122-TODAY()&lt;=7,"POR VENCER","EN PLAZO")))))</f>
        <v/>
      </c>
      <c r="L122" s="13">
        <f>IF(K122="VENCIDO",TODAY()-G122,"")</f>
        <v/>
      </c>
    </row>
    <row r="123">
      <c r="A123" s="10" t="n"/>
      <c r="B123" s="10" t="n"/>
      <c r="C123" s="12">
        <f>IF(B123="","",IFERROR(INDEX(Actas!$B$5:$B$64,MATCH(B123,Actas!$A$5:$A$64,0)),""))</f>
        <v/>
      </c>
      <c r="D123" s="10" t="n"/>
      <c r="E123" s="10" t="n"/>
      <c r="F123" s="10" t="n"/>
      <c r="G123" s="11" t="n"/>
      <c r="H123" s="10" t="n"/>
      <c r="I123" s="11" t="n"/>
      <c r="J123" s="10" t="n"/>
      <c r="K123" s="13">
        <f>IF(D123="","",IF(H123="Cumplido",IF(I123="","SIN FECHA","CUMPLIDO"),IF(G123="","SIN PLAZO",IF(G123&lt;TODAY(),"VENCIDO",IF(G123-TODAY()&lt;=7,"POR VENCER","EN PLAZO")))))</f>
        <v/>
      </c>
      <c r="L123" s="13">
        <f>IF(K123="VENCIDO",TODAY()-G123,"")</f>
        <v/>
      </c>
    </row>
    <row r="124">
      <c r="A124" s="10" t="n"/>
      <c r="B124" s="10" t="n"/>
      <c r="C124" s="12">
        <f>IF(B124="","",IFERROR(INDEX(Actas!$B$5:$B$64,MATCH(B124,Actas!$A$5:$A$64,0)),""))</f>
        <v/>
      </c>
      <c r="D124" s="10" t="n"/>
      <c r="E124" s="10" t="n"/>
      <c r="F124" s="10" t="n"/>
      <c r="G124" s="11" t="n"/>
      <c r="H124" s="10" t="n"/>
      <c r="I124" s="11" t="n"/>
      <c r="J124" s="10" t="n"/>
      <c r="K124" s="13">
        <f>IF(D124="","",IF(H124="Cumplido",IF(I124="","SIN FECHA","CUMPLIDO"),IF(G124="","SIN PLAZO",IF(G124&lt;TODAY(),"VENCIDO",IF(G124-TODAY()&lt;=7,"POR VENCER","EN PLAZO")))))</f>
        <v/>
      </c>
      <c r="L124" s="13">
        <f>IF(K124="VENCIDO",TODAY()-G124,"")</f>
        <v/>
      </c>
    </row>
    <row r="125">
      <c r="A125" s="10" t="n"/>
      <c r="B125" s="10" t="n"/>
      <c r="C125" s="12">
        <f>IF(B125="","",IFERROR(INDEX(Actas!$B$5:$B$64,MATCH(B125,Actas!$A$5:$A$64,0)),""))</f>
        <v/>
      </c>
      <c r="D125" s="10" t="n"/>
      <c r="E125" s="10" t="n"/>
      <c r="F125" s="10" t="n"/>
      <c r="G125" s="11" t="n"/>
      <c r="H125" s="10" t="n"/>
      <c r="I125" s="11" t="n"/>
      <c r="J125" s="10" t="n"/>
      <c r="K125" s="13">
        <f>IF(D125="","",IF(H125="Cumplido",IF(I125="","SIN FECHA","CUMPLIDO"),IF(G125="","SIN PLAZO",IF(G125&lt;TODAY(),"VENCIDO",IF(G125-TODAY()&lt;=7,"POR VENCER","EN PLAZO")))))</f>
        <v/>
      </c>
      <c r="L125" s="13">
        <f>IF(K125="VENCIDO",TODAY()-G125,"")</f>
        <v/>
      </c>
    </row>
    <row r="126">
      <c r="A126" s="10" t="n"/>
      <c r="B126" s="10" t="n"/>
      <c r="C126" s="12">
        <f>IF(B126="","",IFERROR(INDEX(Actas!$B$5:$B$64,MATCH(B126,Actas!$A$5:$A$64,0)),""))</f>
        <v/>
      </c>
      <c r="D126" s="10" t="n"/>
      <c r="E126" s="10" t="n"/>
      <c r="F126" s="10" t="n"/>
      <c r="G126" s="11" t="n"/>
      <c r="H126" s="10" t="n"/>
      <c r="I126" s="11" t="n"/>
      <c r="J126" s="10" t="n"/>
      <c r="K126" s="13">
        <f>IF(D126="","",IF(H126="Cumplido",IF(I126="","SIN FECHA","CUMPLIDO"),IF(G126="","SIN PLAZO",IF(G126&lt;TODAY(),"VENCIDO",IF(G126-TODAY()&lt;=7,"POR VENCER","EN PLAZO")))))</f>
        <v/>
      </c>
      <c r="L126" s="13">
        <f>IF(K126="VENCIDO",TODAY()-G126,"")</f>
        <v/>
      </c>
    </row>
    <row r="127">
      <c r="A127" s="10" t="n"/>
      <c r="B127" s="10" t="n"/>
      <c r="C127" s="12">
        <f>IF(B127="","",IFERROR(INDEX(Actas!$B$5:$B$64,MATCH(B127,Actas!$A$5:$A$64,0)),""))</f>
        <v/>
      </c>
      <c r="D127" s="10" t="n"/>
      <c r="E127" s="10" t="n"/>
      <c r="F127" s="10" t="n"/>
      <c r="G127" s="11" t="n"/>
      <c r="H127" s="10" t="n"/>
      <c r="I127" s="11" t="n"/>
      <c r="J127" s="10" t="n"/>
      <c r="K127" s="13">
        <f>IF(D127="","",IF(H127="Cumplido",IF(I127="","SIN FECHA","CUMPLIDO"),IF(G127="","SIN PLAZO",IF(G127&lt;TODAY(),"VENCIDO",IF(G127-TODAY()&lt;=7,"POR VENCER","EN PLAZO")))))</f>
        <v/>
      </c>
      <c r="L127" s="13">
        <f>IF(K127="VENCIDO",TODAY()-G127,"")</f>
        <v/>
      </c>
    </row>
    <row r="128">
      <c r="A128" s="10" t="n"/>
      <c r="B128" s="10" t="n"/>
      <c r="C128" s="12">
        <f>IF(B128="","",IFERROR(INDEX(Actas!$B$5:$B$64,MATCH(B128,Actas!$A$5:$A$64,0)),""))</f>
        <v/>
      </c>
      <c r="D128" s="10" t="n"/>
      <c r="E128" s="10" t="n"/>
      <c r="F128" s="10" t="n"/>
      <c r="G128" s="11" t="n"/>
      <c r="H128" s="10" t="n"/>
      <c r="I128" s="11" t="n"/>
      <c r="J128" s="10" t="n"/>
      <c r="K128" s="13">
        <f>IF(D128="","",IF(H128="Cumplido",IF(I128="","SIN FECHA","CUMPLIDO"),IF(G128="","SIN PLAZO",IF(G128&lt;TODAY(),"VENCIDO",IF(G128-TODAY()&lt;=7,"POR VENCER","EN PLAZO")))))</f>
        <v/>
      </c>
      <c r="L128" s="13">
        <f>IF(K128="VENCIDO",TODAY()-G128,"")</f>
        <v/>
      </c>
    </row>
    <row r="129">
      <c r="A129" s="10" t="n"/>
      <c r="B129" s="10" t="n"/>
      <c r="C129" s="12">
        <f>IF(B129="","",IFERROR(INDEX(Actas!$B$5:$B$64,MATCH(B129,Actas!$A$5:$A$64,0)),""))</f>
        <v/>
      </c>
      <c r="D129" s="10" t="n"/>
      <c r="E129" s="10" t="n"/>
      <c r="F129" s="10" t="n"/>
      <c r="G129" s="11" t="n"/>
      <c r="H129" s="10" t="n"/>
      <c r="I129" s="11" t="n"/>
      <c r="J129" s="10" t="n"/>
      <c r="K129" s="13">
        <f>IF(D129="","",IF(H129="Cumplido",IF(I129="","SIN FECHA","CUMPLIDO"),IF(G129="","SIN PLAZO",IF(G129&lt;TODAY(),"VENCIDO",IF(G129-TODAY()&lt;=7,"POR VENCER","EN PLAZO")))))</f>
        <v/>
      </c>
      <c r="L129" s="13">
        <f>IF(K129="VENCIDO",TODAY()-G129,"")</f>
        <v/>
      </c>
    </row>
    <row r="130">
      <c r="A130" s="10" t="n"/>
      <c r="B130" s="10" t="n"/>
      <c r="C130" s="12">
        <f>IF(B130="","",IFERROR(INDEX(Actas!$B$5:$B$64,MATCH(B130,Actas!$A$5:$A$64,0)),""))</f>
        <v/>
      </c>
      <c r="D130" s="10" t="n"/>
      <c r="E130" s="10" t="n"/>
      <c r="F130" s="10" t="n"/>
      <c r="G130" s="11" t="n"/>
      <c r="H130" s="10" t="n"/>
      <c r="I130" s="11" t="n"/>
      <c r="J130" s="10" t="n"/>
      <c r="K130" s="13">
        <f>IF(D130="","",IF(H130="Cumplido",IF(I130="","SIN FECHA","CUMPLIDO"),IF(G130="","SIN PLAZO",IF(G130&lt;TODAY(),"VENCIDO",IF(G130-TODAY()&lt;=7,"POR VENCER","EN PLAZO")))))</f>
        <v/>
      </c>
      <c r="L130" s="13">
        <f>IF(K130="VENCIDO",TODAY()-G130,"")</f>
        <v/>
      </c>
    </row>
    <row r="131">
      <c r="A131" s="10" t="n"/>
      <c r="B131" s="10" t="n"/>
      <c r="C131" s="12">
        <f>IF(B131="","",IFERROR(INDEX(Actas!$B$5:$B$64,MATCH(B131,Actas!$A$5:$A$64,0)),""))</f>
        <v/>
      </c>
      <c r="D131" s="10" t="n"/>
      <c r="E131" s="10" t="n"/>
      <c r="F131" s="10" t="n"/>
      <c r="G131" s="11" t="n"/>
      <c r="H131" s="10" t="n"/>
      <c r="I131" s="11" t="n"/>
      <c r="J131" s="10" t="n"/>
      <c r="K131" s="13">
        <f>IF(D131="","",IF(H131="Cumplido",IF(I131="","SIN FECHA","CUMPLIDO"),IF(G131="","SIN PLAZO",IF(G131&lt;TODAY(),"VENCIDO",IF(G131-TODAY()&lt;=7,"POR VENCER","EN PLAZO")))))</f>
        <v/>
      </c>
      <c r="L131" s="13">
        <f>IF(K131="VENCIDO",TODAY()-G131,"")</f>
        <v/>
      </c>
    </row>
    <row r="132">
      <c r="A132" s="10" t="n"/>
      <c r="B132" s="10" t="n"/>
      <c r="C132" s="12">
        <f>IF(B132="","",IFERROR(INDEX(Actas!$B$5:$B$64,MATCH(B132,Actas!$A$5:$A$64,0)),""))</f>
        <v/>
      </c>
      <c r="D132" s="10" t="n"/>
      <c r="E132" s="10" t="n"/>
      <c r="F132" s="10" t="n"/>
      <c r="G132" s="11" t="n"/>
      <c r="H132" s="10" t="n"/>
      <c r="I132" s="11" t="n"/>
      <c r="J132" s="10" t="n"/>
      <c r="K132" s="13">
        <f>IF(D132="","",IF(H132="Cumplido",IF(I132="","SIN FECHA","CUMPLIDO"),IF(G132="","SIN PLAZO",IF(G132&lt;TODAY(),"VENCIDO",IF(G132-TODAY()&lt;=7,"POR VENCER","EN PLAZO")))))</f>
        <v/>
      </c>
      <c r="L132" s="13">
        <f>IF(K132="VENCIDO",TODAY()-G132,"")</f>
        <v/>
      </c>
    </row>
    <row r="133">
      <c r="A133" s="10" t="n"/>
      <c r="B133" s="10" t="n"/>
      <c r="C133" s="12">
        <f>IF(B133="","",IFERROR(INDEX(Actas!$B$5:$B$64,MATCH(B133,Actas!$A$5:$A$64,0)),""))</f>
        <v/>
      </c>
      <c r="D133" s="10" t="n"/>
      <c r="E133" s="10" t="n"/>
      <c r="F133" s="10" t="n"/>
      <c r="G133" s="11" t="n"/>
      <c r="H133" s="10" t="n"/>
      <c r="I133" s="11" t="n"/>
      <c r="J133" s="10" t="n"/>
      <c r="K133" s="13">
        <f>IF(D133="","",IF(H133="Cumplido",IF(I133="","SIN FECHA","CUMPLIDO"),IF(G133="","SIN PLAZO",IF(G133&lt;TODAY(),"VENCIDO",IF(G133-TODAY()&lt;=7,"POR VENCER","EN PLAZO")))))</f>
        <v/>
      </c>
      <c r="L133" s="13">
        <f>IF(K133="VENCIDO",TODAY()-G133,"")</f>
        <v/>
      </c>
    </row>
    <row r="134">
      <c r="A134" s="10" t="n"/>
      <c r="B134" s="10" t="n"/>
      <c r="C134" s="12">
        <f>IF(B134="","",IFERROR(INDEX(Actas!$B$5:$B$64,MATCH(B134,Actas!$A$5:$A$64,0)),""))</f>
        <v/>
      </c>
      <c r="D134" s="10" t="n"/>
      <c r="E134" s="10" t="n"/>
      <c r="F134" s="10" t="n"/>
      <c r="G134" s="11" t="n"/>
      <c r="H134" s="10" t="n"/>
      <c r="I134" s="11" t="n"/>
      <c r="J134" s="10" t="n"/>
      <c r="K134" s="13">
        <f>IF(D134="","",IF(H134="Cumplido",IF(I134="","SIN FECHA","CUMPLIDO"),IF(G134="","SIN PLAZO",IF(G134&lt;TODAY(),"VENCIDO",IF(G134-TODAY()&lt;=7,"POR VENCER","EN PLAZO")))))</f>
        <v/>
      </c>
      <c r="L134" s="13">
        <f>IF(K134="VENCIDO",TODAY()-G134,"")</f>
        <v/>
      </c>
    </row>
    <row r="135">
      <c r="A135" s="10" t="n"/>
      <c r="B135" s="10" t="n"/>
      <c r="C135" s="12">
        <f>IF(B135="","",IFERROR(INDEX(Actas!$B$5:$B$64,MATCH(B135,Actas!$A$5:$A$64,0)),""))</f>
        <v/>
      </c>
      <c r="D135" s="10" t="n"/>
      <c r="E135" s="10" t="n"/>
      <c r="F135" s="10" t="n"/>
      <c r="G135" s="11" t="n"/>
      <c r="H135" s="10" t="n"/>
      <c r="I135" s="11" t="n"/>
      <c r="J135" s="10" t="n"/>
      <c r="K135" s="13">
        <f>IF(D135="","",IF(H135="Cumplido",IF(I135="","SIN FECHA","CUMPLIDO"),IF(G135="","SIN PLAZO",IF(G135&lt;TODAY(),"VENCIDO",IF(G135-TODAY()&lt;=7,"POR VENCER","EN PLAZO")))))</f>
        <v/>
      </c>
      <c r="L135" s="13">
        <f>IF(K135="VENCIDO",TODAY()-G135,"")</f>
        <v/>
      </c>
    </row>
    <row r="136">
      <c r="A136" s="10" t="n"/>
      <c r="B136" s="10" t="n"/>
      <c r="C136" s="12">
        <f>IF(B136="","",IFERROR(INDEX(Actas!$B$5:$B$64,MATCH(B136,Actas!$A$5:$A$64,0)),""))</f>
        <v/>
      </c>
      <c r="D136" s="10" t="n"/>
      <c r="E136" s="10" t="n"/>
      <c r="F136" s="10" t="n"/>
      <c r="G136" s="11" t="n"/>
      <c r="H136" s="10" t="n"/>
      <c r="I136" s="11" t="n"/>
      <c r="J136" s="10" t="n"/>
      <c r="K136" s="13">
        <f>IF(D136="","",IF(H136="Cumplido",IF(I136="","SIN FECHA","CUMPLIDO"),IF(G136="","SIN PLAZO",IF(G136&lt;TODAY(),"VENCIDO",IF(G136-TODAY()&lt;=7,"POR VENCER","EN PLAZO")))))</f>
        <v/>
      </c>
      <c r="L136" s="13">
        <f>IF(K136="VENCIDO",TODAY()-G136,"")</f>
        <v/>
      </c>
    </row>
    <row r="137">
      <c r="A137" s="10" t="n"/>
      <c r="B137" s="10" t="n"/>
      <c r="C137" s="12">
        <f>IF(B137="","",IFERROR(INDEX(Actas!$B$5:$B$64,MATCH(B137,Actas!$A$5:$A$64,0)),""))</f>
        <v/>
      </c>
      <c r="D137" s="10" t="n"/>
      <c r="E137" s="10" t="n"/>
      <c r="F137" s="10" t="n"/>
      <c r="G137" s="11" t="n"/>
      <c r="H137" s="10" t="n"/>
      <c r="I137" s="11" t="n"/>
      <c r="J137" s="10" t="n"/>
      <c r="K137" s="13">
        <f>IF(D137="","",IF(H137="Cumplido",IF(I137="","SIN FECHA","CUMPLIDO"),IF(G137="","SIN PLAZO",IF(G137&lt;TODAY(),"VENCIDO",IF(G137-TODAY()&lt;=7,"POR VENCER","EN PLAZO")))))</f>
        <v/>
      </c>
      <c r="L137" s="13">
        <f>IF(K137="VENCIDO",TODAY()-G137,"")</f>
        <v/>
      </c>
    </row>
    <row r="138">
      <c r="A138" s="10" t="n"/>
      <c r="B138" s="10" t="n"/>
      <c r="C138" s="12">
        <f>IF(B138="","",IFERROR(INDEX(Actas!$B$5:$B$64,MATCH(B138,Actas!$A$5:$A$64,0)),""))</f>
        <v/>
      </c>
      <c r="D138" s="10" t="n"/>
      <c r="E138" s="10" t="n"/>
      <c r="F138" s="10" t="n"/>
      <c r="G138" s="11" t="n"/>
      <c r="H138" s="10" t="n"/>
      <c r="I138" s="11" t="n"/>
      <c r="J138" s="10" t="n"/>
      <c r="K138" s="13">
        <f>IF(D138="","",IF(H138="Cumplido",IF(I138="","SIN FECHA","CUMPLIDO"),IF(G138="","SIN PLAZO",IF(G138&lt;TODAY(),"VENCIDO",IF(G138-TODAY()&lt;=7,"POR VENCER","EN PLAZO")))))</f>
        <v/>
      </c>
      <c r="L138" s="13">
        <f>IF(K138="VENCIDO",TODAY()-G138,"")</f>
        <v/>
      </c>
    </row>
    <row r="139">
      <c r="A139" s="10" t="n"/>
      <c r="B139" s="10" t="n"/>
      <c r="C139" s="12">
        <f>IF(B139="","",IFERROR(INDEX(Actas!$B$5:$B$64,MATCH(B139,Actas!$A$5:$A$64,0)),""))</f>
        <v/>
      </c>
      <c r="D139" s="10" t="n"/>
      <c r="E139" s="10" t="n"/>
      <c r="F139" s="10" t="n"/>
      <c r="G139" s="11" t="n"/>
      <c r="H139" s="10" t="n"/>
      <c r="I139" s="11" t="n"/>
      <c r="J139" s="10" t="n"/>
      <c r="K139" s="13">
        <f>IF(D139="","",IF(H139="Cumplido",IF(I139="","SIN FECHA","CUMPLIDO"),IF(G139="","SIN PLAZO",IF(G139&lt;TODAY(),"VENCIDO",IF(G139-TODAY()&lt;=7,"POR VENCER","EN PLAZO")))))</f>
        <v/>
      </c>
      <c r="L139" s="13">
        <f>IF(K139="VENCIDO",TODAY()-G139,"")</f>
        <v/>
      </c>
    </row>
    <row r="140">
      <c r="A140" s="10" t="n"/>
      <c r="B140" s="10" t="n"/>
      <c r="C140" s="12">
        <f>IF(B140="","",IFERROR(INDEX(Actas!$B$5:$B$64,MATCH(B140,Actas!$A$5:$A$64,0)),""))</f>
        <v/>
      </c>
      <c r="D140" s="10" t="n"/>
      <c r="E140" s="10" t="n"/>
      <c r="F140" s="10" t="n"/>
      <c r="G140" s="11" t="n"/>
      <c r="H140" s="10" t="n"/>
      <c r="I140" s="11" t="n"/>
      <c r="J140" s="10" t="n"/>
      <c r="K140" s="13">
        <f>IF(D140="","",IF(H140="Cumplido",IF(I140="","SIN FECHA","CUMPLIDO"),IF(G140="","SIN PLAZO",IF(G140&lt;TODAY(),"VENCIDO",IF(G140-TODAY()&lt;=7,"POR VENCER","EN PLAZO")))))</f>
        <v/>
      </c>
      <c r="L140" s="13">
        <f>IF(K140="VENCIDO",TODAY()-G140,"")</f>
        <v/>
      </c>
    </row>
    <row r="141">
      <c r="A141" s="10" t="n"/>
      <c r="B141" s="10" t="n"/>
      <c r="C141" s="12">
        <f>IF(B141="","",IFERROR(INDEX(Actas!$B$5:$B$64,MATCH(B141,Actas!$A$5:$A$64,0)),""))</f>
        <v/>
      </c>
      <c r="D141" s="10" t="n"/>
      <c r="E141" s="10" t="n"/>
      <c r="F141" s="10" t="n"/>
      <c r="G141" s="11" t="n"/>
      <c r="H141" s="10" t="n"/>
      <c r="I141" s="11" t="n"/>
      <c r="J141" s="10" t="n"/>
      <c r="K141" s="13">
        <f>IF(D141="","",IF(H141="Cumplido",IF(I141="","SIN FECHA","CUMPLIDO"),IF(G141="","SIN PLAZO",IF(G141&lt;TODAY(),"VENCIDO",IF(G141-TODAY()&lt;=7,"POR VENCER","EN PLAZO")))))</f>
        <v/>
      </c>
      <c r="L141" s="13">
        <f>IF(K141="VENCIDO",TODAY()-G141,"")</f>
        <v/>
      </c>
    </row>
    <row r="142">
      <c r="A142" s="10" t="n"/>
      <c r="B142" s="10" t="n"/>
      <c r="C142" s="12">
        <f>IF(B142="","",IFERROR(INDEX(Actas!$B$5:$B$64,MATCH(B142,Actas!$A$5:$A$64,0)),""))</f>
        <v/>
      </c>
      <c r="D142" s="10" t="n"/>
      <c r="E142" s="10" t="n"/>
      <c r="F142" s="10" t="n"/>
      <c r="G142" s="11" t="n"/>
      <c r="H142" s="10" t="n"/>
      <c r="I142" s="11" t="n"/>
      <c r="J142" s="10" t="n"/>
      <c r="K142" s="13">
        <f>IF(D142="","",IF(H142="Cumplido",IF(I142="","SIN FECHA","CUMPLIDO"),IF(G142="","SIN PLAZO",IF(G142&lt;TODAY(),"VENCIDO",IF(G142-TODAY()&lt;=7,"POR VENCER","EN PLAZO")))))</f>
        <v/>
      </c>
      <c r="L142" s="13">
        <f>IF(K142="VENCIDO",TODAY()-G142,"")</f>
        <v/>
      </c>
    </row>
    <row r="143">
      <c r="A143" s="10" t="n"/>
      <c r="B143" s="10" t="n"/>
      <c r="C143" s="12">
        <f>IF(B143="","",IFERROR(INDEX(Actas!$B$5:$B$64,MATCH(B143,Actas!$A$5:$A$64,0)),""))</f>
        <v/>
      </c>
      <c r="D143" s="10" t="n"/>
      <c r="E143" s="10" t="n"/>
      <c r="F143" s="10" t="n"/>
      <c r="G143" s="11" t="n"/>
      <c r="H143" s="10" t="n"/>
      <c r="I143" s="11" t="n"/>
      <c r="J143" s="10" t="n"/>
      <c r="K143" s="13">
        <f>IF(D143="","",IF(H143="Cumplido",IF(I143="","SIN FECHA","CUMPLIDO"),IF(G143="","SIN PLAZO",IF(G143&lt;TODAY(),"VENCIDO",IF(G143-TODAY()&lt;=7,"POR VENCER","EN PLAZO")))))</f>
        <v/>
      </c>
      <c r="L143" s="13">
        <f>IF(K143="VENCIDO",TODAY()-G143,"")</f>
        <v/>
      </c>
    </row>
    <row r="144">
      <c r="A144" s="10" t="n"/>
      <c r="B144" s="10" t="n"/>
      <c r="C144" s="12">
        <f>IF(B144="","",IFERROR(INDEX(Actas!$B$5:$B$64,MATCH(B144,Actas!$A$5:$A$64,0)),""))</f>
        <v/>
      </c>
      <c r="D144" s="10" t="n"/>
      <c r="E144" s="10" t="n"/>
      <c r="F144" s="10" t="n"/>
      <c r="G144" s="11" t="n"/>
      <c r="H144" s="10" t="n"/>
      <c r="I144" s="11" t="n"/>
      <c r="J144" s="10" t="n"/>
      <c r="K144" s="13">
        <f>IF(D144="","",IF(H144="Cumplido",IF(I144="","SIN FECHA","CUMPLIDO"),IF(G144="","SIN PLAZO",IF(G144&lt;TODAY(),"VENCIDO",IF(G144-TODAY()&lt;=7,"POR VENCER","EN PLAZO")))))</f>
        <v/>
      </c>
      <c r="L144" s="13">
        <f>IF(K144="VENCIDO",TODAY()-G144,"")</f>
        <v/>
      </c>
    </row>
    <row r="145">
      <c r="A145" s="10" t="n"/>
      <c r="B145" s="10" t="n"/>
      <c r="C145" s="12">
        <f>IF(B145="","",IFERROR(INDEX(Actas!$B$5:$B$64,MATCH(B145,Actas!$A$5:$A$64,0)),""))</f>
        <v/>
      </c>
      <c r="D145" s="10" t="n"/>
      <c r="E145" s="10" t="n"/>
      <c r="F145" s="10" t="n"/>
      <c r="G145" s="11" t="n"/>
      <c r="H145" s="10" t="n"/>
      <c r="I145" s="11" t="n"/>
      <c r="J145" s="10" t="n"/>
      <c r="K145" s="13">
        <f>IF(D145="","",IF(H145="Cumplido",IF(I145="","SIN FECHA","CUMPLIDO"),IF(G145="","SIN PLAZO",IF(G145&lt;TODAY(),"VENCIDO",IF(G145-TODAY()&lt;=7,"POR VENCER","EN PLAZO")))))</f>
        <v/>
      </c>
      <c r="L145" s="13">
        <f>IF(K145="VENCIDO",TODAY()-G145,"")</f>
        <v/>
      </c>
    </row>
    <row r="146">
      <c r="A146" s="10" t="n"/>
      <c r="B146" s="10" t="n"/>
      <c r="C146" s="12">
        <f>IF(B146="","",IFERROR(INDEX(Actas!$B$5:$B$64,MATCH(B146,Actas!$A$5:$A$64,0)),""))</f>
        <v/>
      </c>
      <c r="D146" s="10" t="n"/>
      <c r="E146" s="10" t="n"/>
      <c r="F146" s="10" t="n"/>
      <c r="G146" s="11" t="n"/>
      <c r="H146" s="10" t="n"/>
      <c r="I146" s="11" t="n"/>
      <c r="J146" s="10" t="n"/>
      <c r="K146" s="13">
        <f>IF(D146="","",IF(H146="Cumplido",IF(I146="","SIN FECHA","CUMPLIDO"),IF(G146="","SIN PLAZO",IF(G146&lt;TODAY(),"VENCIDO",IF(G146-TODAY()&lt;=7,"POR VENCER","EN PLAZO")))))</f>
        <v/>
      </c>
      <c r="L146" s="13">
        <f>IF(K146="VENCIDO",TODAY()-G146,"")</f>
        <v/>
      </c>
    </row>
    <row r="147">
      <c r="A147" s="10" t="n"/>
      <c r="B147" s="10" t="n"/>
      <c r="C147" s="12">
        <f>IF(B147="","",IFERROR(INDEX(Actas!$B$5:$B$64,MATCH(B147,Actas!$A$5:$A$64,0)),""))</f>
        <v/>
      </c>
      <c r="D147" s="10" t="n"/>
      <c r="E147" s="10" t="n"/>
      <c r="F147" s="10" t="n"/>
      <c r="G147" s="11" t="n"/>
      <c r="H147" s="10" t="n"/>
      <c r="I147" s="11" t="n"/>
      <c r="J147" s="10" t="n"/>
      <c r="K147" s="13">
        <f>IF(D147="","",IF(H147="Cumplido",IF(I147="","SIN FECHA","CUMPLIDO"),IF(G147="","SIN PLAZO",IF(G147&lt;TODAY(),"VENCIDO",IF(G147-TODAY()&lt;=7,"POR VENCER","EN PLAZO")))))</f>
        <v/>
      </c>
      <c r="L147" s="13">
        <f>IF(K147="VENCIDO",TODAY()-G147,"")</f>
        <v/>
      </c>
    </row>
    <row r="148">
      <c r="A148" s="10" t="n"/>
      <c r="B148" s="10" t="n"/>
      <c r="C148" s="12">
        <f>IF(B148="","",IFERROR(INDEX(Actas!$B$5:$B$64,MATCH(B148,Actas!$A$5:$A$64,0)),""))</f>
        <v/>
      </c>
      <c r="D148" s="10" t="n"/>
      <c r="E148" s="10" t="n"/>
      <c r="F148" s="10" t="n"/>
      <c r="G148" s="11" t="n"/>
      <c r="H148" s="10" t="n"/>
      <c r="I148" s="11" t="n"/>
      <c r="J148" s="10" t="n"/>
      <c r="K148" s="13">
        <f>IF(D148="","",IF(H148="Cumplido",IF(I148="","SIN FECHA","CUMPLIDO"),IF(G148="","SIN PLAZO",IF(G148&lt;TODAY(),"VENCIDO",IF(G148-TODAY()&lt;=7,"POR VENCER","EN PLAZO")))))</f>
        <v/>
      </c>
      <c r="L148" s="13">
        <f>IF(K148="VENCIDO",TODAY()-G148,"")</f>
        <v/>
      </c>
    </row>
    <row r="149">
      <c r="A149" s="10" t="n"/>
      <c r="B149" s="10" t="n"/>
      <c r="C149" s="12">
        <f>IF(B149="","",IFERROR(INDEX(Actas!$B$5:$B$64,MATCH(B149,Actas!$A$5:$A$64,0)),""))</f>
        <v/>
      </c>
      <c r="D149" s="10" t="n"/>
      <c r="E149" s="10" t="n"/>
      <c r="F149" s="10" t="n"/>
      <c r="G149" s="11" t="n"/>
      <c r="H149" s="10" t="n"/>
      <c r="I149" s="11" t="n"/>
      <c r="J149" s="10" t="n"/>
      <c r="K149" s="13">
        <f>IF(D149="","",IF(H149="Cumplido",IF(I149="","SIN FECHA","CUMPLIDO"),IF(G149="","SIN PLAZO",IF(G149&lt;TODAY(),"VENCIDO",IF(G149-TODAY()&lt;=7,"POR VENCER","EN PLAZO")))))</f>
        <v/>
      </c>
      <c r="L149" s="13">
        <f>IF(K149="VENCIDO",TODAY()-G149,"")</f>
        <v/>
      </c>
    </row>
    <row r="150">
      <c r="A150" s="10" t="n"/>
      <c r="B150" s="10" t="n"/>
      <c r="C150" s="12">
        <f>IF(B150="","",IFERROR(INDEX(Actas!$B$5:$B$64,MATCH(B150,Actas!$A$5:$A$64,0)),""))</f>
        <v/>
      </c>
      <c r="D150" s="10" t="n"/>
      <c r="E150" s="10" t="n"/>
      <c r="F150" s="10" t="n"/>
      <c r="G150" s="11" t="n"/>
      <c r="H150" s="10" t="n"/>
      <c r="I150" s="11" t="n"/>
      <c r="J150" s="10" t="n"/>
      <c r="K150" s="13">
        <f>IF(D150="","",IF(H150="Cumplido",IF(I150="","SIN FECHA","CUMPLIDO"),IF(G150="","SIN PLAZO",IF(G150&lt;TODAY(),"VENCIDO",IF(G150-TODAY()&lt;=7,"POR VENCER","EN PLAZO")))))</f>
        <v/>
      </c>
      <c r="L150" s="13">
        <f>IF(K150="VENCIDO",TODAY()-G150,"")</f>
        <v/>
      </c>
    </row>
    <row r="151">
      <c r="A151" s="10" t="n"/>
      <c r="B151" s="10" t="n"/>
      <c r="C151" s="12">
        <f>IF(B151="","",IFERROR(INDEX(Actas!$B$5:$B$64,MATCH(B151,Actas!$A$5:$A$64,0)),""))</f>
        <v/>
      </c>
      <c r="D151" s="10" t="n"/>
      <c r="E151" s="10" t="n"/>
      <c r="F151" s="10" t="n"/>
      <c r="G151" s="11" t="n"/>
      <c r="H151" s="10" t="n"/>
      <c r="I151" s="11" t="n"/>
      <c r="J151" s="10" t="n"/>
      <c r="K151" s="13">
        <f>IF(D151="","",IF(H151="Cumplido",IF(I151="","SIN FECHA","CUMPLIDO"),IF(G151="","SIN PLAZO",IF(G151&lt;TODAY(),"VENCIDO",IF(G151-TODAY()&lt;=7,"POR VENCER","EN PLAZO")))))</f>
        <v/>
      </c>
      <c r="L151" s="13">
        <f>IF(K151="VENCIDO",TODAY()-G151,"")</f>
        <v/>
      </c>
    </row>
    <row r="152">
      <c r="A152" s="10" t="n"/>
      <c r="B152" s="10" t="n"/>
      <c r="C152" s="12">
        <f>IF(B152="","",IFERROR(INDEX(Actas!$B$5:$B$64,MATCH(B152,Actas!$A$5:$A$64,0)),""))</f>
        <v/>
      </c>
      <c r="D152" s="10" t="n"/>
      <c r="E152" s="10" t="n"/>
      <c r="F152" s="10" t="n"/>
      <c r="G152" s="11" t="n"/>
      <c r="H152" s="10" t="n"/>
      <c r="I152" s="11" t="n"/>
      <c r="J152" s="10" t="n"/>
      <c r="K152" s="13">
        <f>IF(D152="","",IF(H152="Cumplido",IF(I152="","SIN FECHA","CUMPLIDO"),IF(G152="","SIN PLAZO",IF(G152&lt;TODAY(),"VENCIDO",IF(G152-TODAY()&lt;=7,"POR VENCER","EN PLAZO")))))</f>
        <v/>
      </c>
      <c r="L152" s="13">
        <f>IF(K152="VENCIDO",TODAY()-G152,"")</f>
        <v/>
      </c>
    </row>
    <row r="153">
      <c r="A153" s="10" t="n"/>
      <c r="B153" s="10" t="n"/>
      <c r="C153" s="12">
        <f>IF(B153="","",IFERROR(INDEX(Actas!$B$5:$B$64,MATCH(B153,Actas!$A$5:$A$64,0)),""))</f>
        <v/>
      </c>
      <c r="D153" s="10" t="n"/>
      <c r="E153" s="10" t="n"/>
      <c r="F153" s="10" t="n"/>
      <c r="G153" s="11" t="n"/>
      <c r="H153" s="10" t="n"/>
      <c r="I153" s="11" t="n"/>
      <c r="J153" s="10" t="n"/>
      <c r="K153" s="13">
        <f>IF(D153="","",IF(H153="Cumplido",IF(I153="","SIN FECHA","CUMPLIDO"),IF(G153="","SIN PLAZO",IF(G153&lt;TODAY(),"VENCIDO",IF(G153-TODAY()&lt;=7,"POR VENCER","EN PLAZO")))))</f>
        <v/>
      </c>
      <c r="L153" s="13">
        <f>IF(K153="VENCIDO",TODAY()-G153,"")</f>
        <v/>
      </c>
    </row>
    <row r="154">
      <c r="A154" s="10" t="n"/>
      <c r="B154" s="10" t="n"/>
      <c r="C154" s="12">
        <f>IF(B154="","",IFERROR(INDEX(Actas!$B$5:$B$64,MATCH(B154,Actas!$A$5:$A$64,0)),""))</f>
        <v/>
      </c>
      <c r="D154" s="10" t="n"/>
      <c r="E154" s="10" t="n"/>
      <c r="F154" s="10" t="n"/>
      <c r="G154" s="11" t="n"/>
      <c r="H154" s="10" t="n"/>
      <c r="I154" s="11" t="n"/>
      <c r="J154" s="10" t="n"/>
      <c r="K154" s="13">
        <f>IF(D154="","",IF(H154="Cumplido",IF(I154="","SIN FECHA","CUMPLIDO"),IF(G154="","SIN PLAZO",IF(G154&lt;TODAY(),"VENCIDO",IF(G154-TODAY()&lt;=7,"POR VENCER","EN PLAZO")))))</f>
        <v/>
      </c>
      <c r="L154" s="13">
        <f>IF(K154="VENCIDO",TODAY()-G154,"")</f>
        <v/>
      </c>
    </row>
    <row r="155">
      <c r="A155" s="10" t="n"/>
      <c r="B155" s="10" t="n"/>
      <c r="C155" s="12">
        <f>IF(B155="","",IFERROR(INDEX(Actas!$B$5:$B$64,MATCH(B155,Actas!$A$5:$A$64,0)),""))</f>
        <v/>
      </c>
      <c r="D155" s="10" t="n"/>
      <c r="E155" s="10" t="n"/>
      <c r="F155" s="10" t="n"/>
      <c r="G155" s="11" t="n"/>
      <c r="H155" s="10" t="n"/>
      <c r="I155" s="11" t="n"/>
      <c r="J155" s="10" t="n"/>
      <c r="K155" s="13">
        <f>IF(D155="","",IF(H155="Cumplido",IF(I155="","SIN FECHA","CUMPLIDO"),IF(G155="","SIN PLAZO",IF(G155&lt;TODAY(),"VENCIDO",IF(G155-TODAY()&lt;=7,"POR VENCER","EN PLAZO")))))</f>
        <v/>
      </c>
      <c r="L155" s="13">
        <f>IF(K155="VENCIDO",TODAY()-G155,"")</f>
        <v/>
      </c>
    </row>
    <row r="156">
      <c r="A156" s="10" t="n"/>
      <c r="B156" s="10" t="n"/>
      <c r="C156" s="12">
        <f>IF(B156="","",IFERROR(INDEX(Actas!$B$5:$B$64,MATCH(B156,Actas!$A$5:$A$64,0)),""))</f>
        <v/>
      </c>
      <c r="D156" s="10" t="n"/>
      <c r="E156" s="10" t="n"/>
      <c r="F156" s="10" t="n"/>
      <c r="G156" s="11" t="n"/>
      <c r="H156" s="10" t="n"/>
      <c r="I156" s="11" t="n"/>
      <c r="J156" s="10" t="n"/>
      <c r="K156" s="13">
        <f>IF(D156="","",IF(H156="Cumplido",IF(I156="","SIN FECHA","CUMPLIDO"),IF(G156="","SIN PLAZO",IF(G156&lt;TODAY(),"VENCIDO",IF(G156-TODAY()&lt;=7,"POR VENCER","EN PLAZO")))))</f>
        <v/>
      </c>
      <c r="L156" s="13">
        <f>IF(K156="VENCIDO",TODAY()-G156,"")</f>
        <v/>
      </c>
    </row>
    <row r="157">
      <c r="A157" s="10" t="n"/>
      <c r="B157" s="10" t="n"/>
      <c r="C157" s="12">
        <f>IF(B157="","",IFERROR(INDEX(Actas!$B$5:$B$64,MATCH(B157,Actas!$A$5:$A$64,0)),""))</f>
        <v/>
      </c>
      <c r="D157" s="10" t="n"/>
      <c r="E157" s="10" t="n"/>
      <c r="F157" s="10" t="n"/>
      <c r="G157" s="11" t="n"/>
      <c r="H157" s="10" t="n"/>
      <c r="I157" s="11" t="n"/>
      <c r="J157" s="10" t="n"/>
      <c r="K157" s="13">
        <f>IF(D157="","",IF(H157="Cumplido",IF(I157="","SIN FECHA","CUMPLIDO"),IF(G157="","SIN PLAZO",IF(G157&lt;TODAY(),"VENCIDO",IF(G157-TODAY()&lt;=7,"POR VENCER","EN PLAZO")))))</f>
        <v/>
      </c>
      <c r="L157" s="13">
        <f>IF(K157="VENCIDO",TODAY()-G157,"")</f>
        <v/>
      </c>
    </row>
    <row r="158">
      <c r="A158" s="10" t="n"/>
      <c r="B158" s="10" t="n"/>
      <c r="C158" s="12">
        <f>IF(B158="","",IFERROR(INDEX(Actas!$B$5:$B$64,MATCH(B158,Actas!$A$5:$A$64,0)),""))</f>
        <v/>
      </c>
      <c r="D158" s="10" t="n"/>
      <c r="E158" s="10" t="n"/>
      <c r="F158" s="10" t="n"/>
      <c r="G158" s="11" t="n"/>
      <c r="H158" s="10" t="n"/>
      <c r="I158" s="11" t="n"/>
      <c r="J158" s="10" t="n"/>
      <c r="K158" s="13">
        <f>IF(D158="","",IF(H158="Cumplido",IF(I158="","SIN FECHA","CUMPLIDO"),IF(G158="","SIN PLAZO",IF(G158&lt;TODAY(),"VENCIDO",IF(G158-TODAY()&lt;=7,"POR VENCER","EN PLAZO")))))</f>
        <v/>
      </c>
      <c r="L158" s="13">
        <f>IF(K158="VENCIDO",TODAY()-G158,"")</f>
        <v/>
      </c>
    </row>
    <row r="159">
      <c r="A159" s="10" t="n"/>
      <c r="B159" s="10" t="n"/>
      <c r="C159" s="12">
        <f>IF(B159="","",IFERROR(INDEX(Actas!$B$5:$B$64,MATCH(B159,Actas!$A$5:$A$64,0)),""))</f>
        <v/>
      </c>
      <c r="D159" s="10" t="n"/>
      <c r="E159" s="10" t="n"/>
      <c r="F159" s="10" t="n"/>
      <c r="G159" s="11" t="n"/>
      <c r="H159" s="10" t="n"/>
      <c r="I159" s="11" t="n"/>
      <c r="J159" s="10" t="n"/>
      <c r="K159" s="13">
        <f>IF(D159="","",IF(H159="Cumplido",IF(I159="","SIN FECHA","CUMPLIDO"),IF(G159="","SIN PLAZO",IF(G159&lt;TODAY(),"VENCIDO",IF(G159-TODAY()&lt;=7,"POR VENCER","EN PLAZO")))))</f>
        <v/>
      </c>
      <c r="L159" s="13">
        <f>IF(K159="VENCIDO",TODAY()-G159,"")</f>
        <v/>
      </c>
    </row>
    <row r="160">
      <c r="A160" s="10" t="n"/>
      <c r="B160" s="10" t="n"/>
      <c r="C160" s="12">
        <f>IF(B160="","",IFERROR(INDEX(Actas!$B$5:$B$64,MATCH(B160,Actas!$A$5:$A$64,0)),""))</f>
        <v/>
      </c>
      <c r="D160" s="10" t="n"/>
      <c r="E160" s="10" t="n"/>
      <c r="F160" s="10" t="n"/>
      <c r="G160" s="11" t="n"/>
      <c r="H160" s="10" t="n"/>
      <c r="I160" s="11" t="n"/>
      <c r="J160" s="10" t="n"/>
      <c r="K160" s="13">
        <f>IF(D160="","",IF(H160="Cumplido",IF(I160="","SIN FECHA","CUMPLIDO"),IF(G160="","SIN PLAZO",IF(G160&lt;TODAY(),"VENCIDO",IF(G160-TODAY()&lt;=7,"POR VENCER","EN PLAZO")))))</f>
        <v/>
      </c>
      <c r="L160" s="13">
        <f>IF(K160="VENCIDO",TODAY()-G160,"")</f>
        <v/>
      </c>
    </row>
    <row r="161">
      <c r="A161" s="10" t="n"/>
      <c r="B161" s="10" t="n"/>
      <c r="C161" s="12">
        <f>IF(B161="","",IFERROR(INDEX(Actas!$B$5:$B$64,MATCH(B161,Actas!$A$5:$A$64,0)),""))</f>
        <v/>
      </c>
      <c r="D161" s="10" t="n"/>
      <c r="E161" s="10" t="n"/>
      <c r="F161" s="10" t="n"/>
      <c r="G161" s="11" t="n"/>
      <c r="H161" s="10" t="n"/>
      <c r="I161" s="11" t="n"/>
      <c r="J161" s="10" t="n"/>
      <c r="K161" s="13">
        <f>IF(D161="","",IF(H161="Cumplido",IF(I161="","SIN FECHA","CUMPLIDO"),IF(G161="","SIN PLAZO",IF(G161&lt;TODAY(),"VENCIDO",IF(G161-TODAY()&lt;=7,"POR VENCER","EN PLAZO")))))</f>
        <v/>
      </c>
      <c r="L161" s="13">
        <f>IF(K161="VENCIDO",TODAY()-G161,"")</f>
        <v/>
      </c>
    </row>
    <row r="162">
      <c r="A162" s="10" t="n"/>
      <c r="B162" s="10" t="n"/>
      <c r="C162" s="12">
        <f>IF(B162="","",IFERROR(INDEX(Actas!$B$5:$B$64,MATCH(B162,Actas!$A$5:$A$64,0)),""))</f>
        <v/>
      </c>
      <c r="D162" s="10" t="n"/>
      <c r="E162" s="10" t="n"/>
      <c r="F162" s="10" t="n"/>
      <c r="G162" s="11" t="n"/>
      <c r="H162" s="10" t="n"/>
      <c r="I162" s="11" t="n"/>
      <c r="J162" s="10" t="n"/>
      <c r="K162" s="13">
        <f>IF(D162="","",IF(H162="Cumplido",IF(I162="","SIN FECHA","CUMPLIDO"),IF(G162="","SIN PLAZO",IF(G162&lt;TODAY(),"VENCIDO",IF(G162-TODAY()&lt;=7,"POR VENCER","EN PLAZO")))))</f>
        <v/>
      </c>
      <c r="L162" s="13">
        <f>IF(K162="VENCIDO",TODAY()-G162,"")</f>
        <v/>
      </c>
    </row>
    <row r="163">
      <c r="A163" s="10" t="n"/>
      <c r="B163" s="10" t="n"/>
      <c r="C163" s="12">
        <f>IF(B163="","",IFERROR(INDEX(Actas!$B$5:$B$64,MATCH(B163,Actas!$A$5:$A$64,0)),""))</f>
        <v/>
      </c>
      <c r="D163" s="10" t="n"/>
      <c r="E163" s="10" t="n"/>
      <c r="F163" s="10" t="n"/>
      <c r="G163" s="11" t="n"/>
      <c r="H163" s="10" t="n"/>
      <c r="I163" s="11" t="n"/>
      <c r="J163" s="10" t="n"/>
      <c r="K163" s="13">
        <f>IF(D163="","",IF(H163="Cumplido",IF(I163="","SIN FECHA","CUMPLIDO"),IF(G163="","SIN PLAZO",IF(G163&lt;TODAY(),"VENCIDO",IF(G163-TODAY()&lt;=7,"POR VENCER","EN PLAZO")))))</f>
        <v/>
      </c>
      <c r="L163" s="13">
        <f>IF(K163="VENCIDO",TODAY()-G163,"")</f>
        <v/>
      </c>
    </row>
    <row r="164">
      <c r="A164" s="10" t="n"/>
      <c r="B164" s="10" t="n"/>
      <c r="C164" s="12">
        <f>IF(B164="","",IFERROR(INDEX(Actas!$B$5:$B$64,MATCH(B164,Actas!$A$5:$A$64,0)),""))</f>
        <v/>
      </c>
      <c r="D164" s="10" t="n"/>
      <c r="E164" s="10" t="n"/>
      <c r="F164" s="10" t="n"/>
      <c r="G164" s="11" t="n"/>
      <c r="H164" s="10" t="n"/>
      <c r="I164" s="11" t="n"/>
      <c r="J164" s="10" t="n"/>
      <c r="K164" s="13">
        <f>IF(D164="","",IF(H164="Cumplido",IF(I164="","SIN FECHA","CUMPLIDO"),IF(G164="","SIN PLAZO",IF(G164&lt;TODAY(),"VENCIDO",IF(G164-TODAY()&lt;=7,"POR VENCER","EN PLAZO")))))</f>
        <v/>
      </c>
      <c r="L164" s="13">
        <f>IF(K164="VENCIDO",TODAY()-G164,"")</f>
        <v/>
      </c>
    </row>
    <row r="165">
      <c r="A165" s="10" t="n"/>
      <c r="B165" s="10" t="n"/>
      <c r="C165" s="12">
        <f>IF(B165="","",IFERROR(INDEX(Actas!$B$5:$B$64,MATCH(B165,Actas!$A$5:$A$64,0)),""))</f>
        <v/>
      </c>
      <c r="D165" s="10" t="n"/>
      <c r="E165" s="10" t="n"/>
      <c r="F165" s="10" t="n"/>
      <c r="G165" s="11" t="n"/>
      <c r="H165" s="10" t="n"/>
      <c r="I165" s="11" t="n"/>
      <c r="J165" s="10" t="n"/>
      <c r="K165" s="13">
        <f>IF(D165="","",IF(H165="Cumplido",IF(I165="","SIN FECHA","CUMPLIDO"),IF(G165="","SIN PLAZO",IF(G165&lt;TODAY(),"VENCIDO",IF(G165-TODAY()&lt;=7,"POR VENCER","EN PLAZO")))))</f>
        <v/>
      </c>
      <c r="L165" s="13">
        <f>IF(K165="VENCIDO",TODAY()-G165,"")</f>
        <v/>
      </c>
    </row>
    <row r="166">
      <c r="A166" s="10" t="n"/>
      <c r="B166" s="10" t="n"/>
      <c r="C166" s="12">
        <f>IF(B166="","",IFERROR(INDEX(Actas!$B$5:$B$64,MATCH(B166,Actas!$A$5:$A$64,0)),""))</f>
        <v/>
      </c>
      <c r="D166" s="10" t="n"/>
      <c r="E166" s="10" t="n"/>
      <c r="F166" s="10" t="n"/>
      <c r="G166" s="11" t="n"/>
      <c r="H166" s="10" t="n"/>
      <c r="I166" s="11" t="n"/>
      <c r="J166" s="10" t="n"/>
      <c r="K166" s="13">
        <f>IF(D166="","",IF(H166="Cumplido",IF(I166="","SIN FECHA","CUMPLIDO"),IF(G166="","SIN PLAZO",IF(G166&lt;TODAY(),"VENCIDO",IF(G166-TODAY()&lt;=7,"POR VENCER","EN PLAZO")))))</f>
        <v/>
      </c>
      <c r="L166" s="13">
        <f>IF(K166="VENCIDO",TODAY()-G166,"")</f>
        <v/>
      </c>
    </row>
    <row r="167">
      <c r="A167" s="10" t="n"/>
      <c r="B167" s="10" t="n"/>
      <c r="C167" s="12">
        <f>IF(B167="","",IFERROR(INDEX(Actas!$B$5:$B$64,MATCH(B167,Actas!$A$5:$A$64,0)),""))</f>
        <v/>
      </c>
      <c r="D167" s="10" t="n"/>
      <c r="E167" s="10" t="n"/>
      <c r="F167" s="10" t="n"/>
      <c r="G167" s="11" t="n"/>
      <c r="H167" s="10" t="n"/>
      <c r="I167" s="11" t="n"/>
      <c r="J167" s="10" t="n"/>
      <c r="K167" s="13">
        <f>IF(D167="","",IF(H167="Cumplido",IF(I167="","SIN FECHA","CUMPLIDO"),IF(G167="","SIN PLAZO",IF(G167&lt;TODAY(),"VENCIDO",IF(G167-TODAY()&lt;=7,"POR VENCER","EN PLAZO")))))</f>
        <v/>
      </c>
      <c r="L167" s="13">
        <f>IF(K167="VENCIDO",TODAY()-G167,"")</f>
        <v/>
      </c>
    </row>
    <row r="168">
      <c r="A168" s="10" t="n"/>
      <c r="B168" s="10" t="n"/>
      <c r="C168" s="12">
        <f>IF(B168="","",IFERROR(INDEX(Actas!$B$5:$B$64,MATCH(B168,Actas!$A$5:$A$64,0)),""))</f>
        <v/>
      </c>
      <c r="D168" s="10" t="n"/>
      <c r="E168" s="10" t="n"/>
      <c r="F168" s="10" t="n"/>
      <c r="G168" s="11" t="n"/>
      <c r="H168" s="10" t="n"/>
      <c r="I168" s="11" t="n"/>
      <c r="J168" s="10" t="n"/>
      <c r="K168" s="13">
        <f>IF(D168="","",IF(H168="Cumplido",IF(I168="","SIN FECHA","CUMPLIDO"),IF(G168="","SIN PLAZO",IF(G168&lt;TODAY(),"VENCIDO",IF(G168-TODAY()&lt;=7,"POR VENCER","EN PLAZO")))))</f>
        <v/>
      </c>
      <c r="L168" s="13">
        <f>IF(K168="VENCIDO",TODAY()-G168,"")</f>
        <v/>
      </c>
    </row>
    <row r="169">
      <c r="A169" s="10" t="n"/>
      <c r="B169" s="10" t="n"/>
      <c r="C169" s="12">
        <f>IF(B169="","",IFERROR(INDEX(Actas!$B$5:$B$64,MATCH(B169,Actas!$A$5:$A$64,0)),""))</f>
        <v/>
      </c>
      <c r="D169" s="10" t="n"/>
      <c r="E169" s="10" t="n"/>
      <c r="F169" s="10" t="n"/>
      <c r="G169" s="11" t="n"/>
      <c r="H169" s="10" t="n"/>
      <c r="I169" s="11" t="n"/>
      <c r="J169" s="10" t="n"/>
      <c r="K169" s="13">
        <f>IF(D169="","",IF(H169="Cumplido",IF(I169="","SIN FECHA","CUMPLIDO"),IF(G169="","SIN PLAZO",IF(G169&lt;TODAY(),"VENCIDO",IF(G169-TODAY()&lt;=7,"POR VENCER","EN PLAZO")))))</f>
        <v/>
      </c>
      <c r="L169" s="13">
        <f>IF(K169="VENCIDO",TODAY()-G169,"")</f>
        <v/>
      </c>
    </row>
    <row r="170">
      <c r="A170" s="10" t="n"/>
      <c r="B170" s="10" t="n"/>
      <c r="C170" s="12">
        <f>IF(B170="","",IFERROR(INDEX(Actas!$B$5:$B$64,MATCH(B170,Actas!$A$5:$A$64,0)),""))</f>
        <v/>
      </c>
      <c r="D170" s="10" t="n"/>
      <c r="E170" s="10" t="n"/>
      <c r="F170" s="10" t="n"/>
      <c r="G170" s="11" t="n"/>
      <c r="H170" s="10" t="n"/>
      <c r="I170" s="11" t="n"/>
      <c r="J170" s="10" t="n"/>
      <c r="K170" s="13">
        <f>IF(D170="","",IF(H170="Cumplido",IF(I170="","SIN FECHA","CUMPLIDO"),IF(G170="","SIN PLAZO",IF(G170&lt;TODAY(),"VENCIDO",IF(G170-TODAY()&lt;=7,"POR VENCER","EN PLAZO")))))</f>
        <v/>
      </c>
      <c r="L170" s="13">
        <f>IF(K170="VENCIDO",TODAY()-G170,"")</f>
        <v/>
      </c>
    </row>
    <row r="171">
      <c r="A171" s="10" t="n"/>
      <c r="B171" s="10" t="n"/>
      <c r="C171" s="12">
        <f>IF(B171="","",IFERROR(INDEX(Actas!$B$5:$B$64,MATCH(B171,Actas!$A$5:$A$64,0)),""))</f>
        <v/>
      </c>
      <c r="D171" s="10" t="n"/>
      <c r="E171" s="10" t="n"/>
      <c r="F171" s="10" t="n"/>
      <c r="G171" s="11" t="n"/>
      <c r="H171" s="10" t="n"/>
      <c r="I171" s="11" t="n"/>
      <c r="J171" s="10" t="n"/>
      <c r="K171" s="13">
        <f>IF(D171="","",IF(H171="Cumplido",IF(I171="","SIN FECHA","CUMPLIDO"),IF(G171="","SIN PLAZO",IF(G171&lt;TODAY(),"VENCIDO",IF(G171-TODAY()&lt;=7,"POR VENCER","EN PLAZO")))))</f>
        <v/>
      </c>
      <c r="L171" s="13">
        <f>IF(K171="VENCIDO",TODAY()-G171,"")</f>
        <v/>
      </c>
    </row>
    <row r="172">
      <c r="A172" s="10" t="n"/>
      <c r="B172" s="10" t="n"/>
      <c r="C172" s="12">
        <f>IF(B172="","",IFERROR(INDEX(Actas!$B$5:$B$64,MATCH(B172,Actas!$A$5:$A$64,0)),""))</f>
        <v/>
      </c>
      <c r="D172" s="10" t="n"/>
      <c r="E172" s="10" t="n"/>
      <c r="F172" s="10" t="n"/>
      <c r="G172" s="11" t="n"/>
      <c r="H172" s="10" t="n"/>
      <c r="I172" s="11" t="n"/>
      <c r="J172" s="10" t="n"/>
      <c r="K172" s="13">
        <f>IF(D172="","",IF(H172="Cumplido",IF(I172="","SIN FECHA","CUMPLIDO"),IF(G172="","SIN PLAZO",IF(G172&lt;TODAY(),"VENCIDO",IF(G172-TODAY()&lt;=7,"POR VENCER","EN PLAZO")))))</f>
        <v/>
      </c>
      <c r="L172" s="13">
        <f>IF(K172="VENCIDO",TODAY()-G172,"")</f>
        <v/>
      </c>
    </row>
    <row r="173">
      <c r="A173" s="10" t="n"/>
      <c r="B173" s="10" t="n"/>
      <c r="C173" s="12">
        <f>IF(B173="","",IFERROR(INDEX(Actas!$B$5:$B$64,MATCH(B173,Actas!$A$5:$A$64,0)),""))</f>
        <v/>
      </c>
      <c r="D173" s="10" t="n"/>
      <c r="E173" s="10" t="n"/>
      <c r="F173" s="10" t="n"/>
      <c r="G173" s="11" t="n"/>
      <c r="H173" s="10" t="n"/>
      <c r="I173" s="11" t="n"/>
      <c r="J173" s="10" t="n"/>
      <c r="K173" s="13">
        <f>IF(D173="","",IF(H173="Cumplido",IF(I173="","SIN FECHA","CUMPLIDO"),IF(G173="","SIN PLAZO",IF(G173&lt;TODAY(),"VENCIDO",IF(G173-TODAY()&lt;=7,"POR VENCER","EN PLAZO")))))</f>
        <v/>
      </c>
      <c r="L173" s="13">
        <f>IF(K173="VENCIDO",TODAY()-G173,"")</f>
        <v/>
      </c>
    </row>
    <row r="174">
      <c r="A174" s="10" t="n"/>
      <c r="B174" s="10" t="n"/>
      <c r="C174" s="12">
        <f>IF(B174="","",IFERROR(INDEX(Actas!$B$5:$B$64,MATCH(B174,Actas!$A$5:$A$64,0)),""))</f>
        <v/>
      </c>
      <c r="D174" s="10" t="n"/>
      <c r="E174" s="10" t="n"/>
      <c r="F174" s="10" t="n"/>
      <c r="G174" s="11" t="n"/>
      <c r="H174" s="10" t="n"/>
      <c r="I174" s="11" t="n"/>
      <c r="J174" s="10" t="n"/>
      <c r="K174" s="13">
        <f>IF(D174="","",IF(H174="Cumplido",IF(I174="","SIN FECHA","CUMPLIDO"),IF(G174="","SIN PLAZO",IF(G174&lt;TODAY(),"VENCIDO",IF(G174-TODAY()&lt;=7,"POR VENCER","EN PLAZO")))))</f>
        <v/>
      </c>
      <c r="L174" s="13">
        <f>IF(K174="VENCIDO",TODAY()-G174,"")</f>
        <v/>
      </c>
    </row>
    <row r="175">
      <c r="A175" s="10" t="n"/>
      <c r="B175" s="10" t="n"/>
      <c r="C175" s="12">
        <f>IF(B175="","",IFERROR(INDEX(Actas!$B$5:$B$64,MATCH(B175,Actas!$A$5:$A$64,0)),""))</f>
        <v/>
      </c>
      <c r="D175" s="10" t="n"/>
      <c r="E175" s="10" t="n"/>
      <c r="F175" s="10" t="n"/>
      <c r="G175" s="11" t="n"/>
      <c r="H175" s="10" t="n"/>
      <c r="I175" s="11" t="n"/>
      <c r="J175" s="10" t="n"/>
      <c r="K175" s="13">
        <f>IF(D175="","",IF(H175="Cumplido",IF(I175="","SIN FECHA","CUMPLIDO"),IF(G175="","SIN PLAZO",IF(G175&lt;TODAY(),"VENCIDO",IF(G175-TODAY()&lt;=7,"POR VENCER","EN PLAZO")))))</f>
        <v/>
      </c>
      <c r="L175" s="13">
        <f>IF(K175="VENCIDO",TODAY()-G175,"")</f>
        <v/>
      </c>
    </row>
    <row r="176">
      <c r="A176" s="10" t="n"/>
      <c r="B176" s="10" t="n"/>
      <c r="C176" s="12">
        <f>IF(B176="","",IFERROR(INDEX(Actas!$B$5:$B$64,MATCH(B176,Actas!$A$5:$A$64,0)),""))</f>
        <v/>
      </c>
      <c r="D176" s="10" t="n"/>
      <c r="E176" s="10" t="n"/>
      <c r="F176" s="10" t="n"/>
      <c r="G176" s="11" t="n"/>
      <c r="H176" s="10" t="n"/>
      <c r="I176" s="11" t="n"/>
      <c r="J176" s="10" t="n"/>
      <c r="K176" s="13">
        <f>IF(D176="","",IF(H176="Cumplido",IF(I176="","SIN FECHA","CUMPLIDO"),IF(G176="","SIN PLAZO",IF(G176&lt;TODAY(),"VENCIDO",IF(G176-TODAY()&lt;=7,"POR VENCER","EN PLAZO")))))</f>
        <v/>
      </c>
      <c r="L176" s="13">
        <f>IF(K176="VENCIDO",TODAY()-G176,"")</f>
        <v/>
      </c>
    </row>
    <row r="177">
      <c r="A177" s="10" t="n"/>
      <c r="B177" s="10" t="n"/>
      <c r="C177" s="12">
        <f>IF(B177="","",IFERROR(INDEX(Actas!$B$5:$B$64,MATCH(B177,Actas!$A$5:$A$64,0)),""))</f>
        <v/>
      </c>
      <c r="D177" s="10" t="n"/>
      <c r="E177" s="10" t="n"/>
      <c r="F177" s="10" t="n"/>
      <c r="G177" s="11" t="n"/>
      <c r="H177" s="10" t="n"/>
      <c r="I177" s="11" t="n"/>
      <c r="J177" s="10" t="n"/>
      <c r="K177" s="13">
        <f>IF(D177="","",IF(H177="Cumplido",IF(I177="","SIN FECHA","CUMPLIDO"),IF(G177="","SIN PLAZO",IF(G177&lt;TODAY(),"VENCIDO",IF(G177-TODAY()&lt;=7,"POR VENCER","EN PLAZO")))))</f>
        <v/>
      </c>
      <c r="L177" s="13">
        <f>IF(K177="VENCIDO",TODAY()-G177,"")</f>
        <v/>
      </c>
    </row>
    <row r="178">
      <c r="A178" s="10" t="n"/>
      <c r="B178" s="10" t="n"/>
      <c r="C178" s="12">
        <f>IF(B178="","",IFERROR(INDEX(Actas!$B$5:$B$64,MATCH(B178,Actas!$A$5:$A$64,0)),""))</f>
        <v/>
      </c>
      <c r="D178" s="10" t="n"/>
      <c r="E178" s="10" t="n"/>
      <c r="F178" s="10" t="n"/>
      <c r="G178" s="11" t="n"/>
      <c r="H178" s="10" t="n"/>
      <c r="I178" s="11" t="n"/>
      <c r="J178" s="10" t="n"/>
      <c r="K178" s="13">
        <f>IF(D178="","",IF(H178="Cumplido",IF(I178="","SIN FECHA","CUMPLIDO"),IF(G178="","SIN PLAZO",IF(G178&lt;TODAY(),"VENCIDO",IF(G178-TODAY()&lt;=7,"POR VENCER","EN PLAZO")))))</f>
        <v/>
      </c>
      <c r="L178" s="13">
        <f>IF(K178="VENCIDO",TODAY()-G178,"")</f>
        <v/>
      </c>
    </row>
    <row r="179">
      <c r="A179" s="10" t="n"/>
      <c r="B179" s="10" t="n"/>
      <c r="C179" s="12">
        <f>IF(B179="","",IFERROR(INDEX(Actas!$B$5:$B$64,MATCH(B179,Actas!$A$5:$A$64,0)),""))</f>
        <v/>
      </c>
      <c r="D179" s="10" t="n"/>
      <c r="E179" s="10" t="n"/>
      <c r="F179" s="10" t="n"/>
      <c r="G179" s="11" t="n"/>
      <c r="H179" s="10" t="n"/>
      <c r="I179" s="11" t="n"/>
      <c r="J179" s="10" t="n"/>
      <c r="K179" s="13">
        <f>IF(D179="","",IF(H179="Cumplido",IF(I179="","SIN FECHA","CUMPLIDO"),IF(G179="","SIN PLAZO",IF(G179&lt;TODAY(),"VENCIDO",IF(G179-TODAY()&lt;=7,"POR VENCER","EN PLAZO")))))</f>
        <v/>
      </c>
      <c r="L179" s="13">
        <f>IF(K179="VENCIDO",TODAY()-G179,"")</f>
        <v/>
      </c>
    </row>
    <row r="180">
      <c r="A180" s="10" t="n"/>
      <c r="B180" s="10" t="n"/>
      <c r="C180" s="12">
        <f>IF(B180="","",IFERROR(INDEX(Actas!$B$5:$B$64,MATCH(B180,Actas!$A$5:$A$64,0)),""))</f>
        <v/>
      </c>
      <c r="D180" s="10" t="n"/>
      <c r="E180" s="10" t="n"/>
      <c r="F180" s="10" t="n"/>
      <c r="G180" s="11" t="n"/>
      <c r="H180" s="10" t="n"/>
      <c r="I180" s="11" t="n"/>
      <c r="J180" s="10" t="n"/>
      <c r="K180" s="13">
        <f>IF(D180="","",IF(H180="Cumplido",IF(I180="","SIN FECHA","CUMPLIDO"),IF(G180="","SIN PLAZO",IF(G180&lt;TODAY(),"VENCIDO",IF(G180-TODAY()&lt;=7,"POR VENCER","EN PLAZO")))))</f>
        <v/>
      </c>
      <c r="L180" s="13">
        <f>IF(K180="VENCIDO",TODAY()-G180,"")</f>
        <v/>
      </c>
    </row>
    <row r="181">
      <c r="A181" s="10" t="n"/>
      <c r="B181" s="10" t="n"/>
      <c r="C181" s="12">
        <f>IF(B181="","",IFERROR(INDEX(Actas!$B$5:$B$64,MATCH(B181,Actas!$A$5:$A$64,0)),""))</f>
        <v/>
      </c>
      <c r="D181" s="10" t="n"/>
      <c r="E181" s="10" t="n"/>
      <c r="F181" s="10" t="n"/>
      <c r="G181" s="11" t="n"/>
      <c r="H181" s="10" t="n"/>
      <c r="I181" s="11" t="n"/>
      <c r="J181" s="10" t="n"/>
      <c r="K181" s="13">
        <f>IF(D181="","",IF(H181="Cumplido",IF(I181="","SIN FECHA","CUMPLIDO"),IF(G181="","SIN PLAZO",IF(G181&lt;TODAY(),"VENCIDO",IF(G181-TODAY()&lt;=7,"POR VENCER","EN PLAZO")))))</f>
        <v/>
      </c>
      <c r="L181" s="13">
        <f>IF(K181="VENCIDO",TODAY()-G181,"")</f>
        <v/>
      </c>
    </row>
    <row r="182">
      <c r="A182" s="10" t="n"/>
      <c r="B182" s="10" t="n"/>
      <c r="C182" s="12">
        <f>IF(B182="","",IFERROR(INDEX(Actas!$B$5:$B$64,MATCH(B182,Actas!$A$5:$A$64,0)),""))</f>
        <v/>
      </c>
      <c r="D182" s="10" t="n"/>
      <c r="E182" s="10" t="n"/>
      <c r="F182" s="10" t="n"/>
      <c r="G182" s="11" t="n"/>
      <c r="H182" s="10" t="n"/>
      <c r="I182" s="11" t="n"/>
      <c r="J182" s="10" t="n"/>
      <c r="K182" s="13">
        <f>IF(D182="","",IF(H182="Cumplido",IF(I182="","SIN FECHA","CUMPLIDO"),IF(G182="","SIN PLAZO",IF(G182&lt;TODAY(),"VENCIDO",IF(G182-TODAY()&lt;=7,"POR VENCER","EN PLAZO")))))</f>
        <v/>
      </c>
      <c r="L182" s="13">
        <f>IF(K182="VENCIDO",TODAY()-G182,"")</f>
        <v/>
      </c>
    </row>
    <row r="183">
      <c r="A183" s="10" t="n"/>
      <c r="B183" s="10" t="n"/>
      <c r="C183" s="12">
        <f>IF(B183="","",IFERROR(INDEX(Actas!$B$5:$B$64,MATCH(B183,Actas!$A$5:$A$64,0)),""))</f>
        <v/>
      </c>
      <c r="D183" s="10" t="n"/>
      <c r="E183" s="10" t="n"/>
      <c r="F183" s="10" t="n"/>
      <c r="G183" s="11" t="n"/>
      <c r="H183" s="10" t="n"/>
      <c r="I183" s="11" t="n"/>
      <c r="J183" s="10" t="n"/>
      <c r="K183" s="13">
        <f>IF(D183="","",IF(H183="Cumplido",IF(I183="","SIN FECHA","CUMPLIDO"),IF(G183="","SIN PLAZO",IF(G183&lt;TODAY(),"VENCIDO",IF(G183-TODAY()&lt;=7,"POR VENCER","EN PLAZO")))))</f>
        <v/>
      </c>
      <c r="L183" s="13">
        <f>IF(K183="VENCIDO",TODAY()-G183,"")</f>
        <v/>
      </c>
    </row>
    <row r="184">
      <c r="A184" s="10" t="n"/>
      <c r="B184" s="10" t="n"/>
      <c r="C184" s="12">
        <f>IF(B184="","",IFERROR(INDEX(Actas!$B$5:$B$64,MATCH(B184,Actas!$A$5:$A$64,0)),""))</f>
        <v/>
      </c>
      <c r="D184" s="10" t="n"/>
      <c r="E184" s="10" t="n"/>
      <c r="F184" s="10" t="n"/>
      <c r="G184" s="11" t="n"/>
      <c r="H184" s="10" t="n"/>
      <c r="I184" s="11" t="n"/>
      <c r="J184" s="10" t="n"/>
      <c r="K184" s="13">
        <f>IF(D184="","",IF(H184="Cumplido",IF(I184="","SIN FECHA","CUMPLIDO"),IF(G184="","SIN PLAZO",IF(G184&lt;TODAY(),"VENCIDO",IF(G184-TODAY()&lt;=7,"POR VENCER","EN PLAZO")))))</f>
        <v/>
      </c>
      <c r="L184" s="13">
        <f>IF(K184="VENCIDO",TODAY()-G184,"")</f>
        <v/>
      </c>
    </row>
    <row r="185">
      <c r="A185" s="10" t="n"/>
      <c r="B185" s="10" t="n"/>
      <c r="C185" s="12">
        <f>IF(B185="","",IFERROR(INDEX(Actas!$B$5:$B$64,MATCH(B185,Actas!$A$5:$A$64,0)),""))</f>
        <v/>
      </c>
      <c r="D185" s="10" t="n"/>
      <c r="E185" s="10" t="n"/>
      <c r="F185" s="10" t="n"/>
      <c r="G185" s="11" t="n"/>
      <c r="H185" s="10" t="n"/>
      <c r="I185" s="11" t="n"/>
      <c r="J185" s="10" t="n"/>
      <c r="K185" s="13">
        <f>IF(D185="","",IF(H185="Cumplido",IF(I185="","SIN FECHA","CUMPLIDO"),IF(G185="","SIN PLAZO",IF(G185&lt;TODAY(),"VENCIDO",IF(G185-TODAY()&lt;=7,"POR VENCER","EN PLAZO")))))</f>
        <v/>
      </c>
      <c r="L185" s="13">
        <f>IF(K185="VENCIDO",TODAY()-G185,"")</f>
        <v/>
      </c>
    </row>
    <row r="186">
      <c r="A186" s="10" t="n"/>
      <c r="B186" s="10" t="n"/>
      <c r="C186" s="12">
        <f>IF(B186="","",IFERROR(INDEX(Actas!$B$5:$B$64,MATCH(B186,Actas!$A$5:$A$64,0)),""))</f>
        <v/>
      </c>
      <c r="D186" s="10" t="n"/>
      <c r="E186" s="10" t="n"/>
      <c r="F186" s="10" t="n"/>
      <c r="G186" s="11" t="n"/>
      <c r="H186" s="10" t="n"/>
      <c r="I186" s="11" t="n"/>
      <c r="J186" s="10" t="n"/>
      <c r="K186" s="13">
        <f>IF(D186="","",IF(H186="Cumplido",IF(I186="","SIN FECHA","CUMPLIDO"),IF(G186="","SIN PLAZO",IF(G186&lt;TODAY(),"VENCIDO",IF(G186-TODAY()&lt;=7,"POR VENCER","EN PLAZO")))))</f>
        <v/>
      </c>
      <c r="L186" s="13">
        <f>IF(K186="VENCIDO",TODAY()-G186,"")</f>
        <v/>
      </c>
    </row>
    <row r="187">
      <c r="A187" s="10" t="n"/>
      <c r="B187" s="10" t="n"/>
      <c r="C187" s="12">
        <f>IF(B187="","",IFERROR(INDEX(Actas!$B$5:$B$64,MATCH(B187,Actas!$A$5:$A$64,0)),""))</f>
        <v/>
      </c>
      <c r="D187" s="10" t="n"/>
      <c r="E187" s="10" t="n"/>
      <c r="F187" s="10" t="n"/>
      <c r="G187" s="11" t="n"/>
      <c r="H187" s="10" t="n"/>
      <c r="I187" s="11" t="n"/>
      <c r="J187" s="10" t="n"/>
      <c r="K187" s="13">
        <f>IF(D187="","",IF(H187="Cumplido",IF(I187="","SIN FECHA","CUMPLIDO"),IF(G187="","SIN PLAZO",IF(G187&lt;TODAY(),"VENCIDO",IF(G187-TODAY()&lt;=7,"POR VENCER","EN PLAZO")))))</f>
        <v/>
      </c>
      <c r="L187" s="13">
        <f>IF(K187="VENCIDO",TODAY()-G187,"")</f>
        <v/>
      </c>
    </row>
    <row r="188">
      <c r="A188" s="10" t="n"/>
      <c r="B188" s="10" t="n"/>
      <c r="C188" s="12">
        <f>IF(B188="","",IFERROR(INDEX(Actas!$B$5:$B$64,MATCH(B188,Actas!$A$5:$A$64,0)),""))</f>
        <v/>
      </c>
      <c r="D188" s="10" t="n"/>
      <c r="E188" s="10" t="n"/>
      <c r="F188" s="10" t="n"/>
      <c r="G188" s="11" t="n"/>
      <c r="H188" s="10" t="n"/>
      <c r="I188" s="11" t="n"/>
      <c r="J188" s="10" t="n"/>
      <c r="K188" s="13">
        <f>IF(D188="","",IF(H188="Cumplido",IF(I188="","SIN FECHA","CUMPLIDO"),IF(G188="","SIN PLAZO",IF(G188&lt;TODAY(),"VENCIDO",IF(G188-TODAY()&lt;=7,"POR VENCER","EN PLAZO")))))</f>
        <v/>
      </c>
      <c r="L188" s="13">
        <f>IF(K188="VENCIDO",TODAY()-G188,"")</f>
        <v/>
      </c>
    </row>
    <row r="189">
      <c r="A189" s="10" t="n"/>
      <c r="B189" s="10" t="n"/>
      <c r="C189" s="12">
        <f>IF(B189="","",IFERROR(INDEX(Actas!$B$5:$B$64,MATCH(B189,Actas!$A$5:$A$64,0)),""))</f>
        <v/>
      </c>
      <c r="D189" s="10" t="n"/>
      <c r="E189" s="10" t="n"/>
      <c r="F189" s="10" t="n"/>
      <c r="G189" s="11" t="n"/>
      <c r="H189" s="10" t="n"/>
      <c r="I189" s="11" t="n"/>
      <c r="J189" s="10" t="n"/>
      <c r="K189" s="13">
        <f>IF(D189="","",IF(H189="Cumplido",IF(I189="","SIN FECHA","CUMPLIDO"),IF(G189="","SIN PLAZO",IF(G189&lt;TODAY(),"VENCIDO",IF(G189-TODAY()&lt;=7,"POR VENCER","EN PLAZO")))))</f>
        <v/>
      </c>
      <c r="L189" s="13">
        <f>IF(K189="VENCIDO",TODAY()-G189,"")</f>
        <v/>
      </c>
    </row>
    <row r="190">
      <c r="A190" s="10" t="n"/>
      <c r="B190" s="10" t="n"/>
      <c r="C190" s="12">
        <f>IF(B190="","",IFERROR(INDEX(Actas!$B$5:$B$64,MATCH(B190,Actas!$A$5:$A$64,0)),""))</f>
        <v/>
      </c>
      <c r="D190" s="10" t="n"/>
      <c r="E190" s="10" t="n"/>
      <c r="F190" s="10" t="n"/>
      <c r="G190" s="11" t="n"/>
      <c r="H190" s="10" t="n"/>
      <c r="I190" s="11" t="n"/>
      <c r="J190" s="10" t="n"/>
      <c r="K190" s="13">
        <f>IF(D190="","",IF(H190="Cumplido",IF(I190="","SIN FECHA","CUMPLIDO"),IF(G190="","SIN PLAZO",IF(G190&lt;TODAY(),"VENCIDO",IF(G190-TODAY()&lt;=7,"POR VENCER","EN PLAZO")))))</f>
        <v/>
      </c>
      <c r="L190" s="13">
        <f>IF(K190="VENCIDO",TODAY()-G190,"")</f>
        <v/>
      </c>
    </row>
    <row r="191">
      <c r="A191" s="10" t="n"/>
      <c r="B191" s="10" t="n"/>
      <c r="C191" s="12">
        <f>IF(B191="","",IFERROR(INDEX(Actas!$B$5:$B$64,MATCH(B191,Actas!$A$5:$A$64,0)),""))</f>
        <v/>
      </c>
      <c r="D191" s="10" t="n"/>
      <c r="E191" s="10" t="n"/>
      <c r="F191" s="10" t="n"/>
      <c r="G191" s="11" t="n"/>
      <c r="H191" s="10" t="n"/>
      <c r="I191" s="11" t="n"/>
      <c r="J191" s="10" t="n"/>
      <c r="K191" s="13">
        <f>IF(D191="","",IF(H191="Cumplido",IF(I191="","SIN FECHA","CUMPLIDO"),IF(G191="","SIN PLAZO",IF(G191&lt;TODAY(),"VENCIDO",IF(G191-TODAY()&lt;=7,"POR VENCER","EN PLAZO")))))</f>
        <v/>
      </c>
      <c r="L191" s="13">
        <f>IF(K191="VENCIDO",TODAY()-G191,"")</f>
        <v/>
      </c>
    </row>
    <row r="192">
      <c r="A192" s="10" t="n"/>
      <c r="B192" s="10" t="n"/>
      <c r="C192" s="12">
        <f>IF(B192="","",IFERROR(INDEX(Actas!$B$5:$B$64,MATCH(B192,Actas!$A$5:$A$64,0)),""))</f>
        <v/>
      </c>
      <c r="D192" s="10" t="n"/>
      <c r="E192" s="10" t="n"/>
      <c r="F192" s="10" t="n"/>
      <c r="G192" s="11" t="n"/>
      <c r="H192" s="10" t="n"/>
      <c r="I192" s="11" t="n"/>
      <c r="J192" s="10" t="n"/>
      <c r="K192" s="13">
        <f>IF(D192="","",IF(H192="Cumplido",IF(I192="","SIN FECHA","CUMPLIDO"),IF(G192="","SIN PLAZO",IF(G192&lt;TODAY(),"VENCIDO",IF(G192-TODAY()&lt;=7,"POR VENCER","EN PLAZO")))))</f>
        <v/>
      </c>
      <c r="L192" s="13">
        <f>IF(K192="VENCIDO",TODAY()-G192,"")</f>
        <v/>
      </c>
    </row>
    <row r="193">
      <c r="A193" s="10" t="n"/>
      <c r="B193" s="10" t="n"/>
      <c r="C193" s="12">
        <f>IF(B193="","",IFERROR(INDEX(Actas!$B$5:$B$64,MATCH(B193,Actas!$A$5:$A$64,0)),""))</f>
        <v/>
      </c>
      <c r="D193" s="10" t="n"/>
      <c r="E193" s="10" t="n"/>
      <c r="F193" s="10" t="n"/>
      <c r="G193" s="11" t="n"/>
      <c r="H193" s="10" t="n"/>
      <c r="I193" s="11" t="n"/>
      <c r="J193" s="10" t="n"/>
      <c r="K193" s="13">
        <f>IF(D193="","",IF(H193="Cumplido",IF(I193="","SIN FECHA","CUMPLIDO"),IF(G193="","SIN PLAZO",IF(G193&lt;TODAY(),"VENCIDO",IF(G193-TODAY()&lt;=7,"POR VENCER","EN PLAZO")))))</f>
        <v/>
      </c>
      <c r="L193" s="13">
        <f>IF(K193="VENCIDO",TODAY()-G193,"")</f>
        <v/>
      </c>
    </row>
    <row r="194">
      <c r="A194" s="10" t="n"/>
      <c r="B194" s="10" t="n"/>
      <c r="C194" s="12">
        <f>IF(B194="","",IFERROR(INDEX(Actas!$B$5:$B$64,MATCH(B194,Actas!$A$5:$A$64,0)),""))</f>
        <v/>
      </c>
      <c r="D194" s="10" t="n"/>
      <c r="E194" s="10" t="n"/>
      <c r="F194" s="10" t="n"/>
      <c r="G194" s="11" t="n"/>
      <c r="H194" s="10" t="n"/>
      <c r="I194" s="11" t="n"/>
      <c r="J194" s="10" t="n"/>
      <c r="K194" s="13">
        <f>IF(D194="","",IF(H194="Cumplido",IF(I194="","SIN FECHA","CUMPLIDO"),IF(G194="","SIN PLAZO",IF(G194&lt;TODAY(),"VENCIDO",IF(G194-TODAY()&lt;=7,"POR VENCER","EN PLAZO")))))</f>
        <v/>
      </c>
      <c r="L194" s="13">
        <f>IF(K194="VENCIDO",TODAY()-G194,"")</f>
        <v/>
      </c>
    </row>
    <row r="195">
      <c r="A195" s="10" t="n"/>
      <c r="B195" s="10" t="n"/>
      <c r="C195" s="12">
        <f>IF(B195="","",IFERROR(INDEX(Actas!$B$5:$B$64,MATCH(B195,Actas!$A$5:$A$64,0)),""))</f>
        <v/>
      </c>
      <c r="D195" s="10" t="n"/>
      <c r="E195" s="10" t="n"/>
      <c r="F195" s="10" t="n"/>
      <c r="G195" s="11" t="n"/>
      <c r="H195" s="10" t="n"/>
      <c r="I195" s="11" t="n"/>
      <c r="J195" s="10" t="n"/>
      <c r="K195" s="13">
        <f>IF(D195="","",IF(H195="Cumplido",IF(I195="","SIN FECHA","CUMPLIDO"),IF(G195="","SIN PLAZO",IF(G195&lt;TODAY(),"VENCIDO",IF(G195-TODAY()&lt;=7,"POR VENCER","EN PLAZO")))))</f>
        <v/>
      </c>
      <c r="L195" s="13">
        <f>IF(K195="VENCIDO",TODAY()-G195,"")</f>
        <v/>
      </c>
    </row>
    <row r="196">
      <c r="A196" s="10" t="n"/>
      <c r="B196" s="10" t="n"/>
      <c r="C196" s="12">
        <f>IF(B196="","",IFERROR(INDEX(Actas!$B$5:$B$64,MATCH(B196,Actas!$A$5:$A$64,0)),""))</f>
        <v/>
      </c>
      <c r="D196" s="10" t="n"/>
      <c r="E196" s="10" t="n"/>
      <c r="F196" s="10" t="n"/>
      <c r="G196" s="11" t="n"/>
      <c r="H196" s="10" t="n"/>
      <c r="I196" s="11" t="n"/>
      <c r="J196" s="10" t="n"/>
      <c r="K196" s="13">
        <f>IF(D196="","",IF(H196="Cumplido",IF(I196="","SIN FECHA","CUMPLIDO"),IF(G196="","SIN PLAZO",IF(G196&lt;TODAY(),"VENCIDO",IF(G196-TODAY()&lt;=7,"POR VENCER","EN PLAZO")))))</f>
        <v/>
      </c>
      <c r="L196" s="13">
        <f>IF(K196="VENCIDO",TODAY()-G196,"")</f>
        <v/>
      </c>
    </row>
    <row r="197">
      <c r="A197" s="10" t="n"/>
      <c r="B197" s="10" t="n"/>
      <c r="C197" s="12">
        <f>IF(B197="","",IFERROR(INDEX(Actas!$B$5:$B$64,MATCH(B197,Actas!$A$5:$A$64,0)),""))</f>
        <v/>
      </c>
      <c r="D197" s="10" t="n"/>
      <c r="E197" s="10" t="n"/>
      <c r="F197" s="10" t="n"/>
      <c r="G197" s="11" t="n"/>
      <c r="H197" s="10" t="n"/>
      <c r="I197" s="11" t="n"/>
      <c r="J197" s="10" t="n"/>
      <c r="K197" s="13">
        <f>IF(D197="","",IF(H197="Cumplido",IF(I197="","SIN FECHA","CUMPLIDO"),IF(G197="","SIN PLAZO",IF(G197&lt;TODAY(),"VENCIDO",IF(G197-TODAY()&lt;=7,"POR VENCER","EN PLAZO")))))</f>
        <v/>
      </c>
      <c r="L197" s="13">
        <f>IF(K197="VENCIDO",TODAY()-G197,"")</f>
        <v/>
      </c>
    </row>
    <row r="198">
      <c r="A198" s="10" t="n"/>
      <c r="B198" s="10" t="n"/>
      <c r="C198" s="12">
        <f>IF(B198="","",IFERROR(INDEX(Actas!$B$5:$B$64,MATCH(B198,Actas!$A$5:$A$64,0)),""))</f>
        <v/>
      </c>
      <c r="D198" s="10" t="n"/>
      <c r="E198" s="10" t="n"/>
      <c r="F198" s="10" t="n"/>
      <c r="G198" s="11" t="n"/>
      <c r="H198" s="10" t="n"/>
      <c r="I198" s="11" t="n"/>
      <c r="J198" s="10" t="n"/>
      <c r="K198" s="13">
        <f>IF(D198="","",IF(H198="Cumplido",IF(I198="","SIN FECHA","CUMPLIDO"),IF(G198="","SIN PLAZO",IF(G198&lt;TODAY(),"VENCIDO",IF(G198-TODAY()&lt;=7,"POR VENCER","EN PLAZO")))))</f>
        <v/>
      </c>
      <c r="L198" s="13">
        <f>IF(K198="VENCIDO",TODAY()-G198,"")</f>
        <v/>
      </c>
    </row>
    <row r="199">
      <c r="A199" s="10" t="n"/>
      <c r="B199" s="10" t="n"/>
      <c r="C199" s="12">
        <f>IF(B199="","",IFERROR(INDEX(Actas!$B$5:$B$64,MATCH(B199,Actas!$A$5:$A$64,0)),""))</f>
        <v/>
      </c>
      <c r="D199" s="10" t="n"/>
      <c r="E199" s="10" t="n"/>
      <c r="F199" s="10" t="n"/>
      <c r="G199" s="11" t="n"/>
      <c r="H199" s="10" t="n"/>
      <c r="I199" s="11" t="n"/>
      <c r="J199" s="10" t="n"/>
      <c r="K199" s="13">
        <f>IF(D199="","",IF(H199="Cumplido",IF(I199="","SIN FECHA","CUMPLIDO"),IF(G199="","SIN PLAZO",IF(G199&lt;TODAY(),"VENCIDO",IF(G199-TODAY()&lt;=7,"POR VENCER","EN PLAZO")))))</f>
        <v/>
      </c>
      <c r="L199" s="13">
        <f>IF(K199="VENCIDO",TODAY()-G199,"")</f>
        <v/>
      </c>
    </row>
    <row r="200">
      <c r="A200" s="10" t="n"/>
      <c r="B200" s="10" t="n"/>
      <c r="C200" s="12">
        <f>IF(B200="","",IFERROR(INDEX(Actas!$B$5:$B$64,MATCH(B200,Actas!$A$5:$A$64,0)),""))</f>
        <v/>
      </c>
      <c r="D200" s="10" t="n"/>
      <c r="E200" s="10" t="n"/>
      <c r="F200" s="10" t="n"/>
      <c r="G200" s="11" t="n"/>
      <c r="H200" s="10" t="n"/>
      <c r="I200" s="11" t="n"/>
      <c r="J200" s="10" t="n"/>
      <c r="K200" s="13">
        <f>IF(D200="","",IF(H200="Cumplido",IF(I200="","SIN FECHA","CUMPLIDO"),IF(G200="","SIN PLAZO",IF(G200&lt;TODAY(),"VENCIDO",IF(G200-TODAY()&lt;=7,"POR VENCER","EN PLAZO")))))</f>
        <v/>
      </c>
      <c r="L200" s="13">
        <f>IF(K200="VENCIDO",TODAY()-G200,"")</f>
        <v/>
      </c>
    </row>
    <row r="201">
      <c r="A201" s="10" t="n"/>
      <c r="B201" s="10" t="n"/>
      <c r="C201" s="12">
        <f>IF(B201="","",IFERROR(INDEX(Actas!$B$5:$B$64,MATCH(B201,Actas!$A$5:$A$64,0)),""))</f>
        <v/>
      </c>
      <c r="D201" s="10" t="n"/>
      <c r="E201" s="10" t="n"/>
      <c r="F201" s="10" t="n"/>
      <c r="G201" s="11" t="n"/>
      <c r="H201" s="10" t="n"/>
      <c r="I201" s="11" t="n"/>
      <c r="J201" s="10" t="n"/>
      <c r="K201" s="13">
        <f>IF(D201="","",IF(H201="Cumplido",IF(I201="","SIN FECHA","CUMPLIDO"),IF(G201="","SIN PLAZO",IF(G201&lt;TODAY(),"VENCIDO",IF(G201-TODAY()&lt;=7,"POR VENCER","EN PLAZO")))))</f>
        <v/>
      </c>
      <c r="L201" s="13">
        <f>IF(K201="VENCIDO",TODAY()-G201,"")</f>
        <v/>
      </c>
    </row>
    <row r="202">
      <c r="A202" s="10" t="n"/>
      <c r="B202" s="10" t="n"/>
      <c r="C202" s="12">
        <f>IF(B202="","",IFERROR(INDEX(Actas!$B$5:$B$64,MATCH(B202,Actas!$A$5:$A$64,0)),""))</f>
        <v/>
      </c>
      <c r="D202" s="10" t="n"/>
      <c r="E202" s="10" t="n"/>
      <c r="F202" s="10" t="n"/>
      <c r="G202" s="11" t="n"/>
      <c r="H202" s="10" t="n"/>
      <c r="I202" s="11" t="n"/>
      <c r="J202" s="10" t="n"/>
      <c r="K202" s="13">
        <f>IF(D202="","",IF(H202="Cumplido",IF(I202="","SIN FECHA","CUMPLIDO"),IF(G202="","SIN PLAZO",IF(G202&lt;TODAY(),"VENCIDO",IF(G202-TODAY()&lt;=7,"POR VENCER","EN PLAZO")))))</f>
        <v/>
      </c>
      <c r="L202" s="13">
        <f>IF(K202="VENCIDO",TODAY()-G202,"")</f>
        <v/>
      </c>
    </row>
    <row r="203">
      <c r="A203" s="10" t="n"/>
      <c r="B203" s="10" t="n"/>
      <c r="C203" s="12">
        <f>IF(B203="","",IFERROR(INDEX(Actas!$B$5:$B$64,MATCH(B203,Actas!$A$5:$A$64,0)),""))</f>
        <v/>
      </c>
      <c r="D203" s="10" t="n"/>
      <c r="E203" s="10" t="n"/>
      <c r="F203" s="10" t="n"/>
      <c r="G203" s="11" t="n"/>
      <c r="H203" s="10" t="n"/>
      <c r="I203" s="11" t="n"/>
      <c r="J203" s="10" t="n"/>
      <c r="K203" s="13">
        <f>IF(D203="","",IF(H203="Cumplido",IF(I203="","SIN FECHA","CUMPLIDO"),IF(G203="","SIN PLAZO",IF(G203&lt;TODAY(),"VENCIDO",IF(G203-TODAY()&lt;=7,"POR VENCER","EN PLAZO")))))</f>
        <v/>
      </c>
      <c r="L203" s="13">
        <f>IF(K203="VENCIDO",TODAY()-G203,"")</f>
        <v/>
      </c>
    </row>
    <row r="204">
      <c r="A204" s="10" t="n"/>
      <c r="B204" s="10" t="n"/>
      <c r="C204" s="12">
        <f>IF(B204="","",IFERROR(INDEX(Actas!$B$5:$B$64,MATCH(B204,Actas!$A$5:$A$64,0)),""))</f>
        <v/>
      </c>
      <c r="D204" s="10" t="n"/>
      <c r="E204" s="10" t="n"/>
      <c r="F204" s="10" t="n"/>
      <c r="G204" s="11" t="n"/>
      <c r="H204" s="10" t="n"/>
      <c r="I204" s="11" t="n"/>
      <c r="J204" s="10" t="n"/>
      <c r="K204" s="13">
        <f>IF(D204="","",IF(H204="Cumplido",IF(I204="","SIN FECHA","CUMPLIDO"),IF(G204="","SIN PLAZO",IF(G204&lt;TODAY(),"VENCIDO",IF(G204-TODAY()&lt;=7,"POR VENCER","EN PLAZO")))))</f>
        <v/>
      </c>
      <c r="L204" s="13">
        <f>IF(K204="VENCIDO",TODAY()-G204,"")</f>
        <v/>
      </c>
    </row>
    <row r="205">
      <c r="A205" s="10" t="n"/>
      <c r="B205" s="10" t="n"/>
      <c r="C205" s="12">
        <f>IF(B205="","",IFERROR(INDEX(Actas!$B$5:$B$64,MATCH(B205,Actas!$A$5:$A$64,0)),""))</f>
        <v/>
      </c>
      <c r="D205" s="10" t="n"/>
      <c r="E205" s="10" t="n"/>
      <c r="F205" s="10" t="n"/>
      <c r="G205" s="11" t="n"/>
      <c r="H205" s="10" t="n"/>
      <c r="I205" s="11" t="n"/>
      <c r="J205" s="10" t="n"/>
      <c r="K205" s="13">
        <f>IF(D205="","",IF(H205="Cumplido",IF(I205="","SIN FECHA","CUMPLIDO"),IF(G205="","SIN PLAZO",IF(G205&lt;TODAY(),"VENCIDO",IF(G205-TODAY()&lt;=7,"POR VENCER","EN PLAZO")))))</f>
        <v/>
      </c>
      <c r="L205" s="13">
        <f>IF(K205="VENCIDO",TODAY()-G205,"")</f>
        <v/>
      </c>
    </row>
    <row r="206">
      <c r="A206" s="10" t="n"/>
      <c r="B206" s="10" t="n"/>
      <c r="C206" s="12">
        <f>IF(B206="","",IFERROR(INDEX(Actas!$B$5:$B$64,MATCH(B206,Actas!$A$5:$A$64,0)),""))</f>
        <v/>
      </c>
      <c r="D206" s="10" t="n"/>
      <c r="E206" s="10" t="n"/>
      <c r="F206" s="10" t="n"/>
      <c r="G206" s="11" t="n"/>
      <c r="H206" s="10" t="n"/>
      <c r="I206" s="11" t="n"/>
      <c r="J206" s="10" t="n"/>
      <c r="K206" s="13">
        <f>IF(D206="","",IF(H206="Cumplido",IF(I206="","SIN FECHA","CUMPLIDO"),IF(G206="","SIN PLAZO",IF(G206&lt;TODAY(),"VENCIDO",IF(G206-TODAY()&lt;=7,"POR VENCER","EN PLAZO")))))</f>
        <v/>
      </c>
      <c r="L206" s="13">
        <f>IF(K206="VENCIDO",TODAY()-G206,"")</f>
        <v/>
      </c>
    </row>
    <row r="207">
      <c r="A207" s="10" t="n"/>
      <c r="B207" s="10" t="n"/>
      <c r="C207" s="12">
        <f>IF(B207="","",IFERROR(INDEX(Actas!$B$5:$B$64,MATCH(B207,Actas!$A$5:$A$64,0)),""))</f>
        <v/>
      </c>
      <c r="D207" s="10" t="n"/>
      <c r="E207" s="10" t="n"/>
      <c r="F207" s="10" t="n"/>
      <c r="G207" s="11" t="n"/>
      <c r="H207" s="10" t="n"/>
      <c r="I207" s="11" t="n"/>
      <c r="J207" s="10" t="n"/>
      <c r="K207" s="13">
        <f>IF(D207="","",IF(H207="Cumplido",IF(I207="","SIN FECHA","CUMPLIDO"),IF(G207="","SIN PLAZO",IF(G207&lt;TODAY(),"VENCIDO",IF(G207-TODAY()&lt;=7,"POR VENCER","EN PLAZO")))))</f>
        <v/>
      </c>
      <c r="L207" s="13">
        <f>IF(K207="VENCIDO",TODAY()-G207,"")</f>
        <v/>
      </c>
    </row>
    <row r="208">
      <c r="A208" s="10" t="n"/>
      <c r="B208" s="10" t="n"/>
      <c r="C208" s="12">
        <f>IF(B208="","",IFERROR(INDEX(Actas!$B$5:$B$64,MATCH(B208,Actas!$A$5:$A$64,0)),""))</f>
        <v/>
      </c>
      <c r="D208" s="10" t="n"/>
      <c r="E208" s="10" t="n"/>
      <c r="F208" s="10" t="n"/>
      <c r="G208" s="11" t="n"/>
      <c r="H208" s="10" t="n"/>
      <c r="I208" s="11" t="n"/>
      <c r="J208" s="10" t="n"/>
      <c r="K208" s="13">
        <f>IF(D208="","",IF(H208="Cumplido",IF(I208="","SIN FECHA","CUMPLIDO"),IF(G208="","SIN PLAZO",IF(G208&lt;TODAY(),"VENCIDO",IF(G208-TODAY()&lt;=7,"POR VENCER","EN PLAZO")))))</f>
        <v/>
      </c>
      <c r="L208" s="13">
        <f>IF(K208="VENCIDO",TODAY()-G208,"")</f>
        <v/>
      </c>
    </row>
    <row r="209">
      <c r="A209" s="10" t="n"/>
      <c r="B209" s="10" t="n"/>
      <c r="C209" s="12">
        <f>IF(B209="","",IFERROR(INDEX(Actas!$B$5:$B$64,MATCH(B209,Actas!$A$5:$A$64,0)),""))</f>
        <v/>
      </c>
      <c r="D209" s="10" t="n"/>
      <c r="E209" s="10" t="n"/>
      <c r="F209" s="10" t="n"/>
      <c r="G209" s="11" t="n"/>
      <c r="H209" s="10" t="n"/>
      <c r="I209" s="11" t="n"/>
      <c r="J209" s="10" t="n"/>
      <c r="K209" s="13">
        <f>IF(D209="","",IF(H209="Cumplido",IF(I209="","SIN FECHA","CUMPLIDO"),IF(G209="","SIN PLAZO",IF(G209&lt;TODAY(),"VENCIDO",IF(G209-TODAY()&lt;=7,"POR VENCER","EN PLAZO")))))</f>
        <v/>
      </c>
      <c r="L209" s="13">
        <f>IF(K209="VENCIDO",TODAY()-G209,"")</f>
        <v/>
      </c>
    </row>
    <row r="210">
      <c r="A210" s="10" t="n"/>
      <c r="B210" s="10" t="n"/>
      <c r="C210" s="12">
        <f>IF(B210="","",IFERROR(INDEX(Actas!$B$5:$B$64,MATCH(B210,Actas!$A$5:$A$64,0)),""))</f>
        <v/>
      </c>
      <c r="D210" s="10" t="n"/>
      <c r="E210" s="10" t="n"/>
      <c r="F210" s="10" t="n"/>
      <c r="G210" s="11" t="n"/>
      <c r="H210" s="10" t="n"/>
      <c r="I210" s="11" t="n"/>
      <c r="J210" s="10" t="n"/>
      <c r="K210" s="13">
        <f>IF(D210="","",IF(H210="Cumplido",IF(I210="","SIN FECHA","CUMPLIDO"),IF(G210="","SIN PLAZO",IF(G210&lt;TODAY(),"VENCIDO",IF(G210-TODAY()&lt;=7,"POR VENCER","EN PLAZO")))))</f>
        <v/>
      </c>
      <c r="L210" s="13">
        <f>IF(K210="VENCIDO",TODAY()-G210,"")</f>
        <v/>
      </c>
    </row>
    <row r="211">
      <c r="A211" s="10" t="n"/>
      <c r="B211" s="10" t="n"/>
      <c r="C211" s="12">
        <f>IF(B211="","",IFERROR(INDEX(Actas!$B$5:$B$64,MATCH(B211,Actas!$A$5:$A$64,0)),""))</f>
        <v/>
      </c>
      <c r="D211" s="10" t="n"/>
      <c r="E211" s="10" t="n"/>
      <c r="F211" s="10" t="n"/>
      <c r="G211" s="11" t="n"/>
      <c r="H211" s="10" t="n"/>
      <c r="I211" s="11" t="n"/>
      <c r="J211" s="10" t="n"/>
      <c r="K211" s="13">
        <f>IF(D211="","",IF(H211="Cumplido",IF(I211="","SIN FECHA","CUMPLIDO"),IF(G211="","SIN PLAZO",IF(G211&lt;TODAY(),"VENCIDO",IF(G211-TODAY()&lt;=7,"POR VENCER","EN PLAZO")))))</f>
        <v/>
      </c>
      <c r="L211" s="13">
        <f>IF(K211="VENCIDO",TODAY()-G211,"")</f>
        <v/>
      </c>
    </row>
    <row r="212">
      <c r="A212" s="10" t="n"/>
      <c r="B212" s="10" t="n"/>
      <c r="C212" s="12">
        <f>IF(B212="","",IFERROR(INDEX(Actas!$B$5:$B$64,MATCH(B212,Actas!$A$5:$A$64,0)),""))</f>
        <v/>
      </c>
      <c r="D212" s="10" t="n"/>
      <c r="E212" s="10" t="n"/>
      <c r="F212" s="10" t="n"/>
      <c r="G212" s="11" t="n"/>
      <c r="H212" s="10" t="n"/>
      <c r="I212" s="11" t="n"/>
      <c r="J212" s="10" t="n"/>
      <c r="K212" s="13">
        <f>IF(D212="","",IF(H212="Cumplido",IF(I212="","SIN FECHA","CUMPLIDO"),IF(G212="","SIN PLAZO",IF(G212&lt;TODAY(),"VENCIDO",IF(G212-TODAY()&lt;=7,"POR VENCER","EN PLAZO")))))</f>
        <v/>
      </c>
      <c r="L212" s="13">
        <f>IF(K212="VENCIDO",TODAY()-G212,"")</f>
        <v/>
      </c>
    </row>
    <row r="213">
      <c r="A213" s="10" t="n"/>
      <c r="B213" s="10" t="n"/>
      <c r="C213" s="12">
        <f>IF(B213="","",IFERROR(INDEX(Actas!$B$5:$B$64,MATCH(B213,Actas!$A$5:$A$64,0)),""))</f>
        <v/>
      </c>
      <c r="D213" s="10" t="n"/>
      <c r="E213" s="10" t="n"/>
      <c r="F213" s="10" t="n"/>
      <c r="G213" s="11" t="n"/>
      <c r="H213" s="10" t="n"/>
      <c r="I213" s="11" t="n"/>
      <c r="J213" s="10" t="n"/>
      <c r="K213" s="13">
        <f>IF(D213="","",IF(H213="Cumplido",IF(I213="","SIN FECHA","CUMPLIDO"),IF(G213="","SIN PLAZO",IF(G213&lt;TODAY(),"VENCIDO",IF(G213-TODAY()&lt;=7,"POR VENCER","EN PLAZO")))))</f>
        <v/>
      </c>
      <c r="L213" s="13">
        <f>IF(K213="VENCIDO",TODAY()-G213,"")</f>
        <v/>
      </c>
    </row>
    <row r="214">
      <c r="A214" s="10" t="n"/>
      <c r="B214" s="10" t="n"/>
      <c r="C214" s="12">
        <f>IF(B214="","",IFERROR(INDEX(Actas!$B$5:$B$64,MATCH(B214,Actas!$A$5:$A$64,0)),""))</f>
        <v/>
      </c>
      <c r="D214" s="10" t="n"/>
      <c r="E214" s="10" t="n"/>
      <c r="F214" s="10" t="n"/>
      <c r="G214" s="11" t="n"/>
      <c r="H214" s="10" t="n"/>
      <c r="I214" s="11" t="n"/>
      <c r="J214" s="10" t="n"/>
      <c r="K214" s="13">
        <f>IF(D214="","",IF(H214="Cumplido",IF(I214="","SIN FECHA","CUMPLIDO"),IF(G214="","SIN PLAZO",IF(G214&lt;TODAY(),"VENCIDO",IF(G214-TODAY()&lt;=7,"POR VENCER","EN PLAZO")))))</f>
        <v/>
      </c>
      <c r="L214" s="13">
        <f>IF(K214="VENCIDO",TODAY()-G214,"")</f>
        <v/>
      </c>
    </row>
    <row r="215">
      <c r="A215" s="10" t="n"/>
      <c r="B215" s="10" t="n"/>
      <c r="C215" s="12">
        <f>IF(B215="","",IFERROR(INDEX(Actas!$B$5:$B$64,MATCH(B215,Actas!$A$5:$A$64,0)),""))</f>
        <v/>
      </c>
      <c r="D215" s="10" t="n"/>
      <c r="E215" s="10" t="n"/>
      <c r="F215" s="10" t="n"/>
      <c r="G215" s="11" t="n"/>
      <c r="H215" s="10" t="n"/>
      <c r="I215" s="11" t="n"/>
      <c r="J215" s="10" t="n"/>
      <c r="K215" s="13">
        <f>IF(D215="","",IF(H215="Cumplido",IF(I215="","SIN FECHA","CUMPLIDO"),IF(G215="","SIN PLAZO",IF(G215&lt;TODAY(),"VENCIDO",IF(G215-TODAY()&lt;=7,"POR VENCER","EN PLAZO")))))</f>
        <v/>
      </c>
      <c r="L215" s="13">
        <f>IF(K215="VENCIDO",TODAY()-G215,"")</f>
        <v/>
      </c>
    </row>
    <row r="216">
      <c r="A216" s="10" t="n"/>
      <c r="B216" s="10" t="n"/>
      <c r="C216" s="12">
        <f>IF(B216="","",IFERROR(INDEX(Actas!$B$5:$B$64,MATCH(B216,Actas!$A$5:$A$64,0)),""))</f>
        <v/>
      </c>
      <c r="D216" s="10" t="n"/>
      <c r="E216" s="10" t="n"/>
      <c r="F216" s="10" t="n"/>
      <c r="G216" s="11" t="n"/>
      <c r="H216" s="10" t="n"/>
      <c r="I216" s="11" t="n"/>
      <c r="J216" s="10" t="n"/>
      <c r="K216" s="13">
        <f>IF(D216="","",IF(H216="Cumplido",IF(I216="","SIN FECHA","CUMPLIDO"),IF(G216="","SIN PLAZO",IF(G216&lt;TODAY(),"VENCIDO",IF(G216-TODAY()&lt;=7,"POR VENCER","EN PLAZO")))))</f>
        <v/>
      </c>
      <c r="L216" s="13">
        <f>IF(K216="VENCIDO",TODAY()-G216,"")</f>
        <v/>
      </c>
    </row>
    <row r="217">
      <c r="A217" s="10" t="n"/>
      <c r="B217" s="10" t="n"/>
      <c r="C217" s="12">
        <f>IF(B217="","",IFERROR(INDEX(Actas!$B$5:$B$64,MATCH(B217,Actas!$A$5:$A$64,0)),""))</f>
        <v/>
      </c>
      <c r="D217" s="10" t="n"/>
      <c r="E217" s="10" t="n"/>
      <c r="F217" s="10" t="n"/>
      <c r="G217" s="11" t="n"/>
      <c r="H217" s="10" t="n"/>
      <c r="I217" s="11" t="n"/>
      <c r="J217" s="10" t="n"/>
      <c r="K217" s="13">
        <f>IF(D217="","",IF(H217="Cumplido",IF(I217="","SIN FECHA","CUMPLIDO"),IF(G217="","SIN PLAZO",IF(G217&lt;TODAY(),"VENCIDO",IF(G217-TODAY()&lt;=7,"POR VENCER","EN PLAZO")))))</f>
        <v/>
      </c>
      <c r="L217" s="13">
        <f>IF(K217="VENCIDO",TODAY()-G217,"")</f>
        <v/>
      </c>
    </row>
    <row r="218">
      <c r="A218" s="10" t="n"/>
      <c r="B218" s="10" t="n"/>
      <c r="C218" s="12">
        <f>IF(B218="","",IFERROR(INDEX(Actas!$B$5:$B$64,MATCH(B218,Actas!$A$5:$A$64,0)),""))</f>
        <v/>
      </c>
      <c r="D218" s="10" t="n"/>
      <c r="E218" s="10" t="n"/>
      <c r="F218" s="10" t="n"/>
      <c r="G218" s="11" t="n"/>
      <c r="H218" s="10" t="n"/>
      <c r="I218" s="11" t="n"/>
      <c r="J218" s="10" t="n"/>
      <c r="K218" s="13">
        <f>IF(D218="","",IF(H218="Cumplido",IF(I218="","SIN FECHA","CUMPLIDO"),IF(G218="","SIN PLAZO",IF(G218&lt;TODAY(),"VENCIDO",IF(G218-TODAY()&lt;=7,"POR VENCER","EN PLAZO")))))</f>
        <v/>
      </c>
      <c r="L218" s="13">
        <f>IF(K218="VENCIDO",TODAY()-G218,"")</f>
        <v/>
      </c>
    </row>
    <row r="219">
      <c r="A219" s="10" t="n"/>
      <c r="B219" s="10" t="n"/>
      <c r="C219" s="12">
        <f>IF(B219="","",IFERROR(INDEX(Actas!$B$5:$B$64,MATCH(B219,Actas!$A$5:$A$64,0)),""))</f>
        <v/>
      </c>
      <c r="D219" s="10" t="n"/>
      <c r="E219" s="10" t="n"/>
      <c r="F219" s="10" t="n"/>
      <c r="G219" s="11" t="n"/>
      <c r="H219" s="10" t="n"/>
      <c r="I219" s="11" t="n"/>
      <c r="J219" s="10" t="n"/>
      <c r="K219" s="13">
        <f>IF(D219="","",IF(H219="Cumplido",IF(I219="","SIN FECHA","CUMPLIDO"),IF(G219="","SIN PLAZO",IF(G219&lt;TODAY(),"VENCIDO",IF(G219-TODAY()&lt;=7,"POR VENCER","EN PLAZO")))))</f>
        <v/>
      </c>
      <c r="L219" s="13">
        <f>IF(K219="VENCIDO",TODAY()-G219,"")</f>
        <v/>
      </c>
    </row>
    <row r="220">
      <c r="A220" s="10" t="n"/>
      <c r="B220" s="10" t="n"/>
      <c r="C220" s="12">
        <f>IF(B220="","",IFERROR(INDEX(Actas!$B$5:$B$64,MATCH(B220,Actas!$A$5:$A$64,0)),""))</f>
        <v/>
      </c>
      <c r="D220" s="10" t="n"/>
      <c r="E220" s="10" t="n"/>
      <c r="F220" s="10" t="n"/>
      <c r="G220" s="11" t="n"/>
      <c r="H220" s="10" t="n"/>
      <c r="I220" s="11" t="n"/>
      <c r="J220" s="10" t="n"/>
      <c r="K220" s="13">
        <f>IF(D220="","",IF(H220="Cumplido",IF(I220="","SIN FECHA","CUMPLIDO"),IF(G220="","SIN PLAZO",IF(G220&lt;TODAY(),"VENCIDO",IF(G220-TODAY()&lt;=7,"POR VENCER","EN PLAZO")))))</f>
        <v/>
      </c>
      <c r="L220" s="13">
        <f>IF(K220="VENCIDO",TODAY()-G220,"")</f>
        <v/>
      </c>
    </row>
    <row r="221">
      <c r="A221" s="10" t="n"/>
      <c r="B221" s="10" t="n"/>
      <c r="C221" s="12">
        <f>IF(B221="","",IFERROR(INDEX(Actas!$B$5:$B$64,MATCH(B221,Actas!$A$5:$A$64,0)),""))</f>
        <v/>
      </c>
      <c r="D221" s="10" t="n"/>
      <c r="E221" s="10" t="n"/>
      <c r="F221" s="10" t="n"/>
      <c r="G221" s="11" t="n"/>
      <c r="H221" s="10" t="n"/>
      <c r="I221" s="11" t="n"/>
      <c r="J221" s="10" t="n"/>
      <c r="K221" s="13">
        <f>IF(D221="","",IF(H221="Cumplido",IF(I221="","SIN FECHA","CUMPLIDO"),IF(G221="","SIN PLAZO",IF(G221&lt;TODAY(),"VENCIDO",IF(G221-TODAY()&lt;=7,"POR VENCER","EN PLAZO")))))</f>
        <v/>
      </c>
      <c r="L221" s="13">
        <f>IF(K221="VENCIDO",TODAY()-G221,"")</f>
        <v/>
      </c>
    </row>
    <row r="222">
      <c r="A222" s="10" t="n"/>
      <c r="B222" s="10" t="n"/>
      <c r="C222" s="12">
        <f>IF(B222="","",IFERROR(INDEX(Actas!$B$5:$B$64,MATCH(B222,Actas!$A$5:$A$64,0)),""))</f>
        <v/>
      </c>
      <c r="D222" s="10" t="n"/>
      <c r="E222" s="10" t="n"/>
      <c r="F222" s="10" t="n"/>
      <c r="G222" s="11" t="n"/>
      <c r="H222" s="10" t="n"/>
      <c r="I222" s="11" t="n"/>
      <c r="J222" s="10" t="n"/>
      <c r="K222" s="13">
        <f>IF(D222="","",IF(H222="Cumplido",IF(I222="","SIN FECHA","CUMPLIDO"),IF(G222="","SIN PLAZO",IF(G222&lt;TODAY(),"VENCIDO",IF(G222-TODAY()&lt;=7,"POR VENCER","EN PLAZO")))))</f>
        <v/>
      </c>
      <c r="L222" s="13">
        <f>IF(K222="VENCIDO",TODAY()-G222,"")</f>
        <v/>
      </c>
    </row>
    <row r="223">
      <c r="A223" s="10" t="n"/>
      <c r="B223" s="10" t="n"/>
      <c r="C223" s="12">
        <f>IF(B223="","",IFERROR(INDEX(Actas!$B$5:$B$64,MATCH(B223,Actas!$A$5:$A$64,0)),""))</f>
        <v/>
      </c>
      <c r="D223" s="10" t="n"/>
      <c r="E223" s="10" t="n"/>
      <c r="F223" s="10" t="n"/>
      <c r="G223" s="11" t="n"/>
      <c r="H223" s="10" t="n"/>
      <c r="I223" s="11" t="n"/>
      <c r="J223" s="10" t="n"/>
      <c r="K223" s="13">
        <f>IF(D223="","",IF(H223="Cumplido",IF(I223="","SIN FECHA","CUMPLIDO"),IF(G223="","SIN PLAZO",IF(G223&lt;TODAY(),"VENCIDO",IF(G223-TODAY()&lt;=7,"POR VENCER","EN PLAZO")))))</f>
        <v/>
      </c>
      <c r="L223" s="13">
        <f>IF(K223="VENCIDO",TODAY()-G223,"")</f>
        <v/>
      </c>
    </row>
    <row r="224">
      <c r="A224" s="10" t="n"/>
      <c r="B224" s="10" t="n"/>
      <c r="C224" s="12">
        <f>IF(B224="","",IFERROR(INDEX(Actas!$B$5:$B$64,MATCH(B224,Actas!$A$5:$A$64,0)),""))</f>
        <v/>
      </c>
      <c r="D224" s="10" t="n"/>
      <c r="E224" s="10" t="n"/>
      <c r="F224" s="10" t="n"/>
      <c r="G224" s="11" t="n"/>
      <c r="H224" s="10" t="n"/>
      <c r="I224" s="11" t="n"/>
      <c r="J224" s="10" t="n"/>
      <c r="K224" s="13">
        <f>IF(D224="","",IF(H224="Cumplido",IF(I224="","SIN FECHA","CUMPLIDO"),IF(G224="","SIN PLAZO",IF(G224&lt;TODAY(),"VENCIDO",IF(G224-TODAY()&lt;=7,"POR VENCER","EN PLAZO")))))</f>
        <v/>
      </c>
      <c r="L224" s="13">
        <f>IF(K224="VENCIDO",TODAY()-G224,"")</f>
        <v/>
      </c>
    </row>
    <row r="225">
      <c r="A225" s="10" t="n"/>
      <c r="B225" s="10" t="n"/>
      <c r="C225" s="12">
        <f>IF(B225="","",IFERROR(INDEX(Actas!$B$5:$B$64,MATCH(B225,Actas!$A$5:$A$64,0)),""))</f>
        <v/>
      </c>
      <c r="D225" s="10" t="n"/>
      <c r="E225" s="10" t="n"/>
      <c r="F225" s="10" t="n"/>
      <c r="G225" s="11" t="n"/>
      <c r="H225" s="10" t="n"/>
      <c r="I225" s="11" t="n"/>
      <c r="J225" s="10" t="n"/>
      <c r="K225" s="13">
        <f>IF(D225="","",IF(H225="Cumplido",IF(I225="","SIN FECHA","CUMPLIDO"),IF(G225="","SIN PLAZO",IF(G225&lt;TODAY(),"VENCIDO",IF(G225-TODAY()&lt;=7,"POR VENCER","EN PLAZO")))))</f>
        <v/>
      </c>
      <c r="L225" s="13">
        <f>IF(K225="VENCIDO",TODAY()-G225,"")</f>
        <v/>
      </c>
    </row>
    <row r="226">
      <c r="A226" s="10" t="n"/>
      <c r="B226" s="10" t="n"/>
      <c r="C226" s="12">
        <f>IF(B226="","",IFERROR(INDEX(Actas!$B$5:$B$64,MATCH(B226,Actas!$A$5:$A$64,0)),""))</f>
        <v/>
      </c>
      <c r="D226" s="10" t="n"/>
      <c r="E226" s="10" t="n"/>
      <c r="F226" s="10" t="n"/>
      <c r="G226" s="11" t="n"/>
      <c r="H226" s="10" t="n"/>
      <c r="I226" s="11" t="n"/>
      <c r="J226" s="10" t="n"/>
      <c r="K226" s="13">
        <f>IF(D226="","",IF(H226="Cumplido",IF(I226="","SIN FECHA","CUMPLIDO"),IF(G226="","SIN PLAZO",IF(G226&lt;TODAY(),"VENCIDO",IF(G226-TODAY()&lt;=7,"POR VENCER","EN PLAZO")))))</f>
        <v/>
      </c>
      <c r="L226" s="13">
        <f>IF(K226="VENCIDO",TODAY()-G226,"")</f>
        <v/>
      </c>
    </row>
    <row r="227">
      <c r="A227" s="10" t="n"/>
      <c r="B227" s="10" t="n"/>
      <c r="C227" s="12">
        <f>IF(B227="","",IFERROR(INDEX(Actas!$B$5:$B$64,MATCH(B227,Actas!$A$5:$A$64,0)),""))</f>
        <v/>
      </c>
      <c r="D227" s="10" t="n"/>
      <c r="E227" s="10" t="n"/>
      <c r="F227" s="10" t="n"/>
      <c r="G227" s="11" t="n"/>
      <c r="H227" s="10" t="n"/>
      <c r="I227" s="11" t="n"/>
      <c r="J227" s="10" t="n"/>
      <c r="K227" s="13">
        <f>IF(D227="","",IF(H227="Cumplido",IF(I227="","SIN FECHA","CUMPLIDO"),IF(G227="","SIN PLAZO",IF(G227&lt;TODAY(),"VENCIDO",IF(G227-TODAY()&lt;=7,"POR VENCER","EN PLAZO")))))</f>
        <v/>
      </c>
      <c r="L227" s="13">
        <f>IF(K227="VENCIDO",TODAY()-G227,"")</f>
        <v/>
      </c>
    </row>
    <row r="228">
      <c r="A228" s="10" t="n"/>
      <c r="B228" s="10" t="n"/>
      <c r="C228" s="12">
        <f>IF(B228="","",IFERROR(INDEX(Actas!$B$5:$B$64,MATCH(B228,Actas!$A$5:$A$64,0)),""))</f>
        <v/>
      </c>
      <c r="D228" s="10" t="n"/>
      <c r="E228" s="10" t="n"/>
      <c r="F228" s="10" t="n"/>
      <c r="G228" s="11" t="n"/>
      <c r="H228" s="10" t="n"/>
      <c r="I228" s="11" t="n"/>
      <c r="J228" s="10" t="n"/>
      <c r="K228" s="13">
        <f>IF(D228="","",IF(H228="Cumplido",IF(I228="","SIN FECHA","CUMPLIDO"),IF(G228="","SIN PLAZO",IF(G228&lt;TODAY(),"VENCIDO",IF(G228-TODAY()&lt;=7,"POR VENCER","EN PLAZO")))))</f>
        <v/>
      </c>
      <c r="L228" s="13">
        <f>IF(K228="VENCIDO",TODAY()-G228,"")</f>
        <v/>
      </c>
    </row>
    <row r="229">
      <c r="A229" s="10" t="n"/>
      <c r="B229" s="10" t="n"/>
      <c r="C229" s="12">
        <f>IF(B229="","",IFERROR(INDEX(Actas!$B$5:$B$64,MATCH(B229,Actas!$A$5:$A$64,0)),""))</f>
        <v/>
      </c>
      <c r="D229" s="10" t="n"/>
      <c r="E229" s="10" t="n"/>
      <c r="F229" s="10" t="n"/>
      <c r="G229" s="11" t="n"/>
      <c r="H229" s="10" t="n"/>
      <c r="I229" s="11" t="n"/>
      <c r="J229" s="10" t="n"/>
      <c r="K229" s="13">
        <f>IF(D229="","",IF(H229="Cumplido",IF(I229="","SIN FECHA","CUMPLIDO"),IF(G229="","SIN PLAZO",IF(G229&lt;TODAY(),"VENCIDO",IF(G229-TODAY()&lt;=7,"POR VENCER","EN PLAZO")))))</f>
        <v/>
      </c>
      <c r="L229" s="13">
        <f>IF(K229="VENCIDO",TODAY()-G229,"")</f>
        <v/>
      </c>
    </row>
    <row r="230">
      <c r="A230" s="10" t="n"/>
      <c r="B230" s="10" t="n"/>
      <c r="C230" s="12">
        <f>IF(B230="","",IFERROR(INDEX(Actas!$B$5:$B$64,MATCH(B230,Actas!$A$5:$A$64,0)),""))</f>
        <v/>
      </c>
      <c r="D230" s="10" t="n"/>
      <c r="E230" s="10" t="n"/>
      <c r="F230" s="10" t="n"/>
      <c r="G230" s="11" t="n"/>
      <c r="H230" s="10" t="n"/>
      <c r="I230" s="11" t="n"/>
      <c r="J230" s="10" t="n"/>
      <c r="K230" s="13">
        <f>IF(D230="","",IF(H230="Cumplido",IF(I230="","SIN FECHA","CUMPLIDO"),IF(G230="","SIN PLAZO",IF(G230&lt;TODAY(),"VENCIDO",IF(G230-TODAY()&lt;=7,"POR VENCER","EN PLAZO")))))</f>
        <v/>
      </c>
      <c r="L230" s="13">
        <f>IF(K230="VENCIDO",TODAY()-G230,"")</f>
        <v/>
      </c>
    </row>
    <row r="231">
      <c r="A231" s="10" t="n"/>
      <c r="B231" s="10" t="n"/>
      <c r="C231" s="12">
        <f>IF(B231="","",IFERROR(INDEX(Actas!$B$5:$B$64,MATCH(B231,Actas!$A$5:$A$64,0)),""))</f>
        <v/>
      </c>
      <c r="D231" s="10" t="n"/>
      <c r="E231" s="10" t="n"/>
      <c r="F231" s="10" t="n"/>
      <c r="G231" s="11" t="n"/>
      <c r="H231" s="10" t="n"/>
      <c r="I231" s="11" t="n"/>
      <c r="J231" s="10" t="n"/>
      <c r="K231" s="13">
        <f>IF(D231="","",IF(H231="Cumplido",IF(I231="","SIN FECHA","CUMPLIDO"),IF(G231="","SIN PLAZO",IF(G231&lt;TODAY(),"VENCIDO",IF(G231-TODAY()&lt;=7,"POR VENCER","EN PLAZO")))))</f>
        <v/>
      </c>
      <c r="L231" s="13">
        <f>IF(K231="VENCIDO",TODAY()-G231,"")</f>
        <v/>
      </c>
    </row>
    <row r="232">
      <c r="A232" s="10" t="n"/>
      <c r="B232" s="10" t="n"/>
      <c r="C232" s="12">
        <f>IF(B232="","",IFERROR(INDEX(Actas!$B$5:$B$64,MATCH(B232,Actas!$A$5:$A$64,0)),""))</f>
        <v/>
      </c>
      <c r="D232" s="10" t="n"/>
      <c r="E232" s="10" t="n"/>
      <c r="F232" s="10" t="n"/>
      <c r="G232" s="11" t="n"/>
      <c r="H232" s="10" t="n"/>
      <c r="I232" s="11" t="n"/>
      <c r="J232" s="10" t="n"/>
      <c r="K232" s="13">
        <f>IF(D232="","",IF(H232="Cumplido",IF(I232="","SIN FECHA","CUMPLIDO"),IF(G232="","SIN PLAZO",IF(G232&lt;TODAY(),"VENCIDO",IF(G232-TODAY()&lt;=7,"POR VENCER","EN PLAZO")))))</f>
        <v/>
      </c>
      <c r="L232" s="13">
        <f>IF(K232="VENCIDO",TODAY()-G232,"")</f>
        <v/>
      </c>
    </row>
    <row r="233">
      <c r="A233" s="10" t="n"/>
      <c r="B233" s="10" t="n"/>
      <c r="C233" s="12">
        <f>IF(B233="","",IFERROR(INDEX(Actas!$B$5:$B$64,MATCH(B233,Actas!$A$5:$A$64,0)),""))</f>
        <v/>
      </c>
      <c r="D233" s="10" t="n"/>
      <c r="E233" s="10" t="n"/>
      <c r="F233" s="10" t="n"/>
      <c r="G233" s="11" t="n"/>
      <c r="H233" s="10" t="n"/>
      <c r="I233" s="11" t="n"/>
      <c r="J233" s="10" t="n"/>
      <c r="K233" s="13">
        <f>IF(D233="","",IF(H233="Cumplido",IF(I233="","SIN FECHA","CUMPLIDO"),IF(G233="","SIN PLAZO",IF(G233&lt;TODAY(),"VENCIDO",IF(G233-TODAY()&lt;=7,"POR VENCER","EN PLAZO")))))</f>
        <v/>
      </c>
      <c r="L233" s="13">
        <f>IF(K233="VENCIDO",TODAY()-G233,"")</f>
        <v/>
      </c>
    </row>
    <row r="234">
      <c r="A234" s="10" t="n"/>
      <c r="B234" s="10" t="n"/>
      <c r="C234" s="12">
        <f>IF(B234="","",IFERROR(INDEX(Actas!$B$5:$B$64,MATCH(B234,Actas!$A$5:$A$64,0)),""))</f>
        <v/>
      </c>
      <c r="D234" s="10" t="n"/>
      <c r="E234" s="10" t="n"/>
      <c r="F234" s="10" t="n"/>
      <c r="G234" s="11" t="n"/>
      <c r="H234" s="10" t="n"/>
      <c r="I234" s="11" t="n"/>
      <c r="J234" s="10" t="n"/>
      <c r="K234" s="13">
        <f>IF(D234="","",IF(H234="Cumplido",IF(I234="","SIN FECHA","CUMPLIDO"),IF(G234="","SIN PLAZO",IF(G234&lt;TODAY(),"VENCIDO",IF(G234-TODAY()&lt;=7,"POR VENCER","EN PLAZO")))))</f>
        <v/>
      </c>
      <c r="L234" s="13">
        <f>IF(K234="VENCIDO",TODAY()-G234,"")</f>
        <v/>
      </c>
    </row>
    <row r="235">
      <c r="A235" s="10" t="n"/>
      <c r="B235" s="10" t="n"/>
      <c r="C235" s="12">
        <f>IF(B235="","",IFERROR(INDEX(Actas!$B$5:$B$64,MATCH(B235,Actas!$A$5:$A$64,0)),""))</f>
        <v/>
      </c>
      <c r="D235" s="10" t="n"/>
      <c r="E235" s="10" t="n"/>
      <c r="F235" s="10" t="n"/>
      <c r="G235" s="11" t="n"/>
      <c r="H235" s="10" t="n"/>
      <c r="I235" s="11" t="n"/>
      <c r="J235" s="10" t="n"/>
      <c r="K235" s="13">
        <f>IF(D235="","",IF(H235="Cumplido",IF(I235="","SIN FECHA","CUMPLIDO"),IF(G235="","SIN PLAZO",IF(G235&lt;TODAY(),"VENCIDO",IF(G235-TODAY()&lt;=7,"POR VENCER","EN PLAZO")))))</f>
        <v/>
      </c>
      <c r="L235" s="13">
        <f>IF(K235="VENCIDO",TODAY()-G235,"")</f>
        <v/>
      </c>
    </row>
    <row r="236">
      <c r="A236" s="10" t="n"/>
      <c r="B236" s="10" t="n"/>
      <c r="C236" s="12">
        <f>IF(B236="","",IFERROR(INDEX(Actas!$B$5:$B$64,MATCH(B236,Actas!$A$5:$A$64,0)),""))</f>
        <v/>
      </c>
      <c r="D236" s="10" t="n"/>
      <c r="E236" s="10" t="n"/>
      <c r="F236" s="10" t="n"/>
      <c r="G236" s="11" t="n"/>
      <c r="H236" s="10" t="n"/>
      <c r="I236" s="11" t="n"/>
      <c r="J236" s="10" t="n"/>
      <c r="K236" s="13">
        <f>IF(D236="","",IF(H236="Cumplido",IF(I236="","SIN FECHA","CUMPLIDO"),IF(G236="","SIN PLAZO",IF(G236&lt;TODAY(),"VENCIDO",IF(G236-TODAY()&lt;=7,"POR VENCER","EN PLAZO")))))</f>
        <v/>
      </c>
      <c r="L236" s="13">
        <f>IF(K236="VENCIDO",TODAY()-G236,"")</f>
        <v/>
      </c>
    </row>
    <row r="237">
      <c r="A237" s="10" t="n"/>
      <c r="B237" s="10" t="n"/>
      <c r="C237" s="12">
        <f>IF(B237="","",IFERROR(INDEX(Actas!$B$5:$B$64,MATCH(B237,Actas!$A$5:$A$64,0)),""))</f>
        <v/>
      </c>
      <c r="D237" s="10" t="n"/>
      <c r="E237" s="10" t="n"/>
      <c r="F237" s="10" t="n"/>
      <c r="G237" s="11" t="n"/>
      <c r="H237" s="10" t="n"/>
      <c r="I237" s="11" t="n"/>
      <c r="J237" s="10" t="n"/>
      <c r="K237" s="13">
        <f>IF(D237="","",IF(H237="Cumplido",IF(I237="","SIN FECHA","CUMPLIDO"),IF(G237="","SIN PLAZO",IF(G237&lt;TODAY(),"VENCIDO",IF(G237-TODAY()&lt;=7,"POR VENCER","EN PLAZO")))))</f>
        <v/>
      </c>
      <c r="L237" s="13">
        <f>IF(K237="VENCIDO",TODAY()-G237,"")</f>
        <v/>
      </c>
    </row>
    <row r="238">
      <c r="A238" s="10" t="n"/>
      <c r="B238" s="10" t="n"/>
      <c r="C238" s="12">
        <f>IF(B238="","",IFERROR(INDEX(Actas!$B$5:$B$64,MATCH(B238,Actas!$A$5:$A$64,0)),""))</f>
        <v/>
      </c>
      <c r="D238" s="10" t="n"/>
      <c r="E238" s="10" t="n"/>
      <c r="F238" s="10" t="n"/>
      <c r="G238" s="11" t="n"/>
      <c r="H238" s="10" t="n"/>
      <c r="I238" s="11" t="n"/>
      <c r="J238" s="10" t="n"/>
      <c r="K238" s="13">
        <f>IF(D238="","",IF(H238="Cumplido",IF(I238="","SIN FECHA","CUMPLIDO"),IF(G238="","SIN PLAZO",IF(G238&lt;TODAY(),"VENCIDO",IF(G238-TODAY()&lt;=7,"POR VENCER","EN PLAZO")))))</f>
        <v/>
      </c>
      <c r="L238" s="13">
        <f>IF(K238="VENCIDO",TODAY()-G238,"")</f>
        <v/>
      </c>
    </row>
    <row r="239">
      <c r="A239" s="10" t="n"/>
      <c r="B239" s="10" t="n"/>
      <c r="C239" s="12">
        <f>IF(B239="","",IFERROR(INDEX(Actas!$B$5:$B$64,MATCH(B239,Actas!$A$5:$A$64,0)),""))</f>
        <v/>
      </c>
      <c r="D239" s="10" t="n"/>
      <c r="E239" s="10" t="n"/>
      <c r="F239" s="10" t="n"/>
      <c r="G239" s="11" t="n"/>
      <c r="H239" s="10" t="n"/>
      <c r="I239" s="11" t="n"/>
      <c r="J239" s="10" t="n"/>
      <c r="K239" s="13">
        <f>IF(D239="","",IF(H239="Cumplido",IF(I239="","SIN FECHA","CUMPLIDO"),IF(G239="","SIN PLAZO",IF(G239&lt;TODAY(),"VENCIDO",IF(G239-TODAY()&lt;=7,"POR VENCER","EN PLAZO")))))</f>
        <v/>
      </c>
      <c r="L239" s="13">
        <f>IF(K239="VENCIDO",TODAY()-G239,"")</f>
        <v/>
      </c>
    </row>
    <row r="240">
      <c r="A240" s="10" t="n"/>
      <c r="B240" s="10" t="n"/>
      <c r="C240" s="12">
        <f>IF(B240="","",IFERROR(INDEX(Actas!$B$5:$B$64,MATCH(B240,Actas!$A$5:$A$64,0)),""))</f>
        <v/>
      </c>
      <c r="D240" s="10" t="n"/>
      <c r="E240" s="10" t="n"/>
      <c r="F240" s="10" t="n"/>
      <c r="G240" s="11" t="n"/>
      <c r="H240" s="10" t="n"/>
      <c r="I240" s="11" t="n"/>
      <c r="J240" s="10" t="n"/>
      <c r="K240" s="13">
        <f>IF(D240="","",IF(H240="Cumplido",IF(I240="","SIN FECHA","CUMPLIDO"),IF(G240="","SIN PLAZO",IF(G240&lt;TODAY(),"VENCIDO",IF(G240-TODAY()&lt;=7,"POR VENCER","EN PLAZO")))))</f>
        <v/>
      </c>
      <c r="L240" s="13">
        <f>IF(K240="VENCIDO",TODAY()-G240,"")</f>
        <v/>
      </c>
    </row>
    <row r="241">
      <c r="A241" s="10" t="n"/>
      <c r="B241" s="10" t="n"/>
      <c r="C241" s="12">
        <f>IF(B241="","",IFERROR(INDEX(Actas!$B$5:$B$64,MATCH(B241,Actas!$A$5:$A$64,0)),""))</f>
        <v/>
      </c>
      <c r="D241" s="10" t="n"/>
      <c r="E241" s="10" t="n"/>
      <c r="F241" s="10" t="n"/>
      <c r="G241" s="11" t="n"/>
      <c r="H241" s="10" t="n"/>
      <c r="I241" s="11" t="n"/>
      <c r="J241" s="10" t="n"/>
      <c r="K241" s="13">
        <f>IF(D241="","",IF(H241="Cumplido",IF(I241="","SIN FECHA","CUMPLIDO"),IF(G241="","SIN PLAZO",IF(G241&lt;TODAY(),"VENCIDO",IF(G241-TODAY()&lt;=7,"POR VENCER","EN PLAZO")))))</f>
        <v/>
      </c>
      <c r="L241" s="13">
        <f>IF(K241="VENCIDO",TODAY()-G241,"")</f>
        <v/>
      </c>
    </row>
    <row r="242">
      <c r="A242" s="10" t="n"/>
      <c r="B242" s="10" t="n"/>
      <c r="C242" s="12">
        <f>IF(B242="","",IFERROR(INDEX(Actas!$B$5:$B$64,MATCH(B242,Actas!$A$5:$A$64,0)),""))</f>
        <v/>
      </c>
      <c r="D242" s="10" t="n"/>
      <c r="E242" s="10" t="n"/>
      <c r="F242" s="10" t="n"/>
      <c r="G242" s="11" t="n"/>
      <c r="H242" s="10" t="n"/>
      <c r="I242" s="11" t="n"/>
      <c r="J242" s="10" t="n"/>
      <c r="K242" s="13">
        <f>IF(D242="","",IF(H242="Cumplido",IF(I242="","SIN FECHA","CUMPLIDO"),IF(G242="","SIN PLAZO",IF(G242&lt;TODAY(),"VENCIDO",IF(G242-TODAY()&lt;=7,"POR VENCER","EN PLAZO")))))</f>
        <v/>
      </c>
      <c r="L242" s="13">
        <f>IF(K242="VENCIDO",TODAY()-G242,"")</f>
        <v/>
      </c>
    </row>
    <row r="243">
      <c r="A243" s="10" t="n"/>
      <c r="B243" s="10" t="n"/>
      <c r="C243" s="12">
        <f>IF(B243="","",IFERROR(INDEX(Actas!$B$5:$B$64,MATCH(B243,Actas!$A$5:$A$64,0)),""))</f>
        <v/>
      </c>
      <c r="D243" s="10" t="n"/>
      <c r="E243" s="10" t="n"/>
      <c r="F243" s="10" t="n"/>
      <c r="G243" s="11" t="n"/>
      <c r="H243" s="10" t="n"/>
      <c r="I243" s="11" t="n"/>
      <c r="J243" s="10" t="n"/>
      <c r="K243" s="13">
        <f>IF(D243="","",IF(H243="Cumplido",IF(I243="","SIN FECHA","CUMPLIDO"),IF(G243="","SIN PLAZO",IF(G243&lt;TODAY(),"VENCIDO",IF(G243-TODAY()&lt;=7,"POR VENCER","EN PLAZO")))))</f>
        <v/>
      </c>
      <c r="L243" s="13">
        <f>IF(K243="VENCIDO",TODAY()-G243,"")</f>
        <v/>
      </c>
    </row>
    <row r="244">
      <c r="A244" s="10" t="n"/>
      <c r="B244" s="10" t="n"/>
      <c r="C244" s="12">
        <f>IF(B244="","",IFERROR(INDEX(Actas!$B$5:$B$64,MATCH(B244,Actas!$A$5:$A$64,0)),""))</f>
        <v/>
      </c>
      <c r="D244" s="10" t="n"/>
      <c r="E244" s="10" t="n"/>
      <c r="F244" s="10" t="n"/>
      <c r="G244" s="11" t="n"/>
      <c r="H244" s="10" t="n"/>
      <c r="I244" s="11" t="n"/>
      <c r="J244" s="10" t="n"/>
      <c r="K244" s="13">
        <f>IF(D244="","",IF(H244="Cumplido",IF(I244="","SIN FECHA","CUMPLIDO"),IF(G244="","SIN PLAZO",IF(G244&lt;TODAY(),"VENCIDO",IF(G244-TODAY()&lt;=7,"POR VENCER","EN PLAZO")))))</f>
        <v/>
      </c>
      <c r="L244" s="13">
        <f>IF(K244="VENCIDO",TODAY()-G244,"")</f>
        <v/>
      </c>
    </row>
    <row r="245">
      <c r="A245" s="10" t="n"/>
      <c r="B245" s="10" t="n"/>
      <c r="C245" s="12">
        <f>IF(B245="","",IFERROR(INDEX(Actas!$B$5:$B$64,MATCH(B245,Actas!$A$5:$A$64,0)),""))</f>
        <v/>
      </c>
      <c r="D245" s="10" t="n"/>
      <c r="E245" s="10" t="n"/>
      <c r="F245" s="10" t="n"/>
      <c r="G245" s="11" t="n"/>
      <c r="H245" s="10" t="n"/>
      <c r="I245" s="11" t="n"/>
      <c r="J245" s="10" t="n"/>
      <c r="K245" s="13">
        <f>IF(D245="","",IF(H245="Cumplido",IF(I245="","SIN FECHA","CUMPLIDO"),IF(G245="","SIN PLAZO",IF(G245&lt;TODAY(),"VENCIDO",IF(G245-TODAY()&lt;=7,"POR VENCER","EN PLAZO")))))</f>
        <v/>
      </c>
      <c r="L245" s="13">
        <f>IF(K245="VENCIDO",TODAY()-G245,"")</f>
        <v/>
      </c>
    </row>
    <row r="246">
      <c r="A246" s="10" t="n"/>
      <c r="B246" s="10" t="n"/>
      <c r="C246" s="12">
        <f>IF(B246="","",IFERROR(INDEX(Actas!$B$5:$B$64,MATCH(B246,Actas!$A$5:$A$64,0)),""))</f>
        <v/>
      </c>
      <c r="D246" s="10" t="n"/>
      <c r="E246" s="10" t="n"/>
      <c r="F246" s="10" t="n"/>
      <c r="G246" s="11" t="n"/>
      <c r="H246" s="10" t="n"/>
      <c r="I246" s="11" t="n"/>
      <c r="J246" s="10" t="n"/>
      <c r="K246" s="13">
        <f>IF(D246="","",IF(H246="Cumplido",IF(I246="","SIN FECHA","CUMPLIDO"),IF(G246="","SIN PLAZO",IF(G246&lt;TODAY(),"VENCIDO",IF(G246-TODAY()&lt;=7,"POR VENCER","EN PLAZO")))))</f>
        <v/>
      </c>
      <c r="L246" s="13">
        <f>IF(K246="VENCIDO",TODAY()-G246,"")</f>
        <v/>
      </c>
    </row>
    <row r="247">
      <c r="A247" s="10" t="n"/>
      <c r="B247" s="10" t="n"/>
      <c r="C247" s="12">
        <f>IF(B247="","",IFERROR(INDEX(Actas!$B$5:$B$64,MATCH(B247,Actas!$A$5:$A$64,0)),""))</f>
        <v/>
      </c>
      <c r="D247" s="10" t="n"/>
      <c r="E247" s="10" t="n"/>
      <c r="F247" s="10" t="n"/>
      <c r="G247" s="11" t="n"/>
      <c r="H247" s="10" t="n"/>
      <c r="I247" s="11" t="n"/>
      <c r="J247" s="10" t="n"/>
      <c r="K247" s="13">
        <f>IF(D247="","",IF(H247="Cumplido",IF(I247="","SIN FECHA","CUMPLIDO"),IF(G247="","SIN PLAZO",IF(G247&lt;TODAY(),"VENCIDO",IF(G247-TODAY()&lt;=7,"POR VENCER","EN PLAZO")))))</f>
        <v/>
      </c>
      <c r="L247" s="13">
        <f>IF(K247="VENCIDO",TODAY()-G247,"")</f>
        <v/>
      </c>
    </row>
    <row r="248">
      <c r="A248" s="10" t="n"/>
      <c r="B248" s="10" t="n"/>
      <c r="C248" s="12">
        <f>IF(B248="","",IFERROR(INDEX(Actas!$B$5:$B$64,MATCH(B248,Actas!$A$5:$A$64,0)),""))</f>
        <v/>
      </c>
      <c r="D248" s="10" t="n"/>
      <c r="E248" s="10" t="n"/>
      <c r="F248" s="10" t="n"/>
      <c r="G248" s="11" t="n"/>
      <c r="H248" s="10" t="n"/>
      <c r="I248" s="11" t="n"/>
      <c r="J248" s="10" t="n"/>
      <c r="K248" s="13">
        <f>IF(D248="","",IF(H248="Cumplido",IF(I248="","SIN FECHA","CUMPLIDO"),IF(G248="","SIN PLAZO",IF(G248&lt;TODAY(),"VENCIDO",IF(G248-TODAY()&lt;=7,"POR VENCER","EN PLAZO")))))</f>
        <v/>
      </c>
      <c r="L248" s="13">
        <f>IF(K248="VENCIDO",TODAY()-G248,"")</f>
        <v/>
      </c>
    </row>
    <row r="249">
      <c r="A249" s="10" t="n"/>
      <c r="B249" s="10" t="n"/>
      <c r="C249" s="12">
        <f>IF(B249="","",IFERROR(INDEX(Actas!$B$5:$B$64,MATCH(B249,Actas!$A$5:$A$64,0)),""))</f>
        <v/>
      </c>
      <c r="D249" s="10" t="n"/>
      <c r="E249" s="10" t="n"/>
      <c r="F249" s="10" t="n"/>
      <c r="G249" s="11" t="n"/>
      <c r="H249" s="10" t="n"/>
      <c r="I249" s="11" t="n"/>
      <c r="J249" s="10" t="n"/>
      <c r="K249" s="13">
        <f>IF(D249="","",IF(H249="Cumplido",IF(I249="","SIN FECHA","CUMPLIDO"),IF(G249="","SIN PLAZO",IF(G249&lt;TODAY(),"VENCIDO",IF(G249-TODAY()&lt;=7,"POR VENCER","EN PLAZO")))))</f>
        <v/>
      </c>
      <c r="L249" s="13">
        <f>IF(K249="VENCIDO",TODAY()-G249,"")</f>
        <v/>
      </c>
    </row>
    <row r="250">
      <c r="A250" s="10" t="n"/>
      <c r="B250" s="10" t="n"/>
      <c r="C250" s="12">
        <f>IF(B250="","",IFERROR(INDEX(Actas!$B$5:$B$64,MATCH(B250,Actas!$A$5:$A$64,0)),""))</f>
        <v/>
      </c>
      <c r="D250" s="10" t="n"/>
      <c r="E250" s="10" t="n"/>
      <c r="F250" s="10" t="n"/>
      <c r="G250" s="11" t="n"/>
      <c r="H250" s="10" t="n"/>
      <c r="I250" s="11" t="n"/>
      <c r="J250" s="10" t="n"/>
      <c r="K250" s="13">
        <f>IF(D250="","",IF(H250="Cumplido",IF(I250="","SIN FECHA","CUMPLIDO"),IF(G250="","SIN PLAZO",IF(G250&lt;TODAY(),"VENCIDO",IF(G250-TODAY()&lt;=7,"POR VENCER","EN PLAZO")))))</f>
        <v/>
      </c>
      <c r="L250" s="13">
        <f>IF(K250="VENCIDO",TODAY()-G250,"")</f>
        <v/>
      </c>
    </row>
    <row r="251">
      <c r="A251" s="10" t="n"/>
      <c r="B251" s="10" t="n"/>
      <c r="C251" s="12">
        <f>IF(B251="","",IFERROR(INDEX(Actas!$B$5:$B$64,MATCH(B251,Actas!$A$5:$A$64,0)),""))</f>
        <v/>
      </c>
      <c r="D251" s="10" t="n"/>
      <c r="E251" s="10" t="n"/>
      <c r="F251" s="10" t="n"/>
      <c r="G251" s="11" t="n"/>
      <c r="H251" s="10" t="n"/>
      <c r="I251" s="11" t="n"/>
      <c r="J251" s="10" t="n"/>
      <c r="K251" s="13">
        <f>IF(D251="","",IF(H251="Cumplido",IF(I251="","SIN FECHA","CUMPLIDO"),IF(G251="","SIN PLAZO",IF(G251&lt;TODAY(),"VENCIDO",IF(G251-TODAY()&lt;=7,"POR VENCER","EN PLAZO")))))</f>
        <v/>
      </c>
      <c r="L251" s="13">
        <f>IF(K251="VENCIDO",TODAY()-G251,"")</f>
        <v/>
      </c>
    </row>
    <row r="252">
      <c r="A252" s="10" t="n"/>
      <c r="B252" s="10" t="n"/>
      <c r="C252" s="12">
        <f>IF(B252="","",IFERROR(INDEX(Actas!$B$5:$B$64,MATCH(B252,Actas!$A$5:$A$64,0)),""))</f>
        <v/>
      </c>
      <c r="D252" s="10" t="n"/>
      <c r="E252" s="10" t="n"/>
      <c r="F252" s="10" t="n"/>
      <c r="G252" s="11" t="n"/>
      <c r="H252" s="10" t="n"/>
      <c r="I252" s="11" t="n"/>
      <c r="J252" s="10" t="n"/>
      <c r="K252" s="13">
        <f>IF(D252="","",IF(H252="Cumplido",IF(I252="","SIN FECHA","CUMPLIDO"),IF(G252="","SIN PLAZO",IF(G252&lt;TODAY(),"VENCIDO",IF(G252-TODAY()&lt;=7,"POR VENCER","EN PLAZO")))))</f>
        <v/>
      </c>
      <c r="L252" s="13">
        <f>IF(K252="VENCIDO",TODAY()-G252,"")</f>
        <v/>
      </c>
    </row>
    <row r="253">
      <c r="A253" s="10" t="n"/>
      <c r="B253" s="10" t="n"/>
      <c r="C253" s="12">
        <f>IF(B253="","",IFERROR(INDEX(Actas!$B$5:$B$64,MATCH(B253,Actas!$A$5:$A$64,0)),""))</f>
        <v/>
      </c>
      <c r="D253" s="10" t="n"/>
      <c r="E253" s="10" t="n"/>
      <c r="F253" s="10" t="n"/>
      <c r="G253" s="11" t="n"/>
      <c r="H253" s="10" t="n"/>
      <c r="I253" s="11" t="n"/>
      <c r="J253" s="10" t="n"/>
      <c r="K253" s="13">
        <f>IF(D253="","",IF(H253="Cumplido",IF(I253="","SIN FECHA","CUMPLIDO"),IF(G253="","SIN PLAZO",IF(G253&lt;TODAY(),"VENCIDO",IF(G253-TODAY()&lt;=7,"POR VENCER","EN PLAZO")))))</f>
        <v/>
      </c>
      <c r="L253" s="13">
        <f>IF(K253="VENCIDO",TODAY()-G253,"")</f>
        <v/>
      </c>
    </row>
    <row r="254">
      <c r="A254" s="10" t="n"/>
      <c r="B254" s="10" t="n"/>
      <c r="C254" s="12">
        <f>IF(B254="","",IFERROR(INDEX(Actas!$B$5:$B$64,MATCH(B254,Actas!$A$5:$A$64,0)),""))</f>
        <v/>
      </c>
      <c r="D254" s="10" t="n"/>
      <c r="E254" s="10" t="n"/>
      <c r="F254" s="10" t="n"/>
      <c r="G254" s="11" t="n"/>
      <c r="H254" s="10" t="n"/>
      <c r="I254" s="11" t="n"/>
      <c r="J254" s="10" t="n"/>
      <c r="K254" s="13">
        <f>IF(D254="","",IF(H254="Cumplido",IF(I254="","SIN FECHA","CUMPLIDO"),IF(G254="","SIN PLAZO",IF(G254&lt;TODAY(),"VENCIDO",IF(G254-TODAY()&lt;=7,"POR VENCER","EN PLAZO")))))</f>
        <v/>
      </c>
      <c r="L254" s="13">
        <f>IF(K254="VENCIDO",TODAY()-G254,"")</f>
        <v/>
      </c>
    </row>
    <row r="255">
      <c r="A255" s="10" t="n"/>
      <c r="B255" s="10" t="n"/>
      <c r="C255" s="12">
        <f>IF(B255="","",IFERROR(INDEX(Actas!$B$5:$B$64,MATCH(B255,Actas!$A$5:$A$64,0)),""))</f>
        <v/>
      </c>
      <c r="D255" s="10" t="n"/>
      <c r="E255" s="10" t="n"/>
      <c r="F255" s="10" t="n"/>
      <c r="G255" s="11" t="n"/>
      <c r="H255" s="10" t="n"/>
      <c r="I255" s="11" t="n"/>
      <c r="J255" s="10" t="n"/>
      <c r="K255" s="13">
        <f>IF(D255="","",IF(H255="Cumplido",IF(I255="","SIN FECHA","CUMPLIDO"),IF(G255="","SIN PLAZO",IF(G255&lt;TODAY(),"VENCIDO",IF(G255-TODAY()&lt;=7,"POR VENCER","EN PLAZO")))))</f>
        <v/>
      </c>
      <c r="L255" s="13">
        <f>IF(K255="VENCIDO",TODAY()-G255,"")</f>
        <v/>
      </c>
    </row>
    <row r="256">
      <c r="A256" s="10" t="n"/>
      <c r="B256" s="10" t="n"/>
      <c r="C256" s="12">
        <f>IF(B256="","",IFERROR(INDEX(Actas!$B$5:$B$64,MATCH(B256,Actas!$A$5:$A$64,0)),""))</f>
        <v/>
      </c>
      <c r="D256" s="10" t="n"/>
      <c r="E256" s="10" t="n"/>
      <c r="F256" s="10" t="n"/>
      <c r="G256" s="11" t="n"/>
      <c r="H256" s="10" t="n"/>
      <c r="I256" s="11" t="n"/>
      <c r="J256" s="10" t="n"/>
      <c r="K256" s="13">
        <f>IF(D256="","",IF(H256="Cumplido",IF(I256="","SIN FECHA","CUMPLIDO"),IF(G256="","SIN PLAZO",IF(G256&lt;TODAY(),"VENCIDO",IF(G256-TODAY()&lt;=7,"POR VENCER","EN PLAZO")))))</f>
        <v/>
      </c>
      <c r="L256" s="13">
        <f>IF(K256="VENCIDO",TODAY()-G256,"")</f>
        <v/>
      </c>
    </row>
    <row r="257">
      <c r="A257" s="10" t="n"/>
      <c r="B257" s="10" t="n"/>
      <c r="C257" s="12">
        <f>IF(B257="","",IFERROR(INDEX(Actas!$B$5:$B$64,MATCH(B257,Actas!$A$5:$A$64,0)),""))</f>
        <v/>
      </c>
      <c r="D257" s="10" t="n"/>
      <c r="E257" s="10" t="n"/>
      <c r="F257" s="10" t="n"/>
      <c r="G257" s="11" t="n"/>
      <c r="H257" s="10" t="n"/>
      <c r="I257" s="11" t="n"/>
      <c r="J257" s="10" t="n"/>
      <c r="K257" s="13">
        <f>IF(D257="","",IF(H257="Cumplido",IF(I257="","SIN FECHA","CUMPLIDO"),IF(G257="","SIN PLAZO",IF(G257&lt;TODAY(),"VENCIDO",IF(G257-TODAY()&lt;=7,"POR VENCER","EN PLAZO")))))</f>
        <v/>
      </c>
      <c r="L257" s="13">
        <f>IF(K257="VENCIDO",TODAY()-G257,"")</f>
        <v/>
      </c>
    </row>
    <row r="258">
      <c r="A258" s="10" t="n"/>
      <c r="B258" s="10" t="n"/>
      <c r="C258" s="12">
        <f>IF(B258="","",IFERROR(INDEX(Actas!$B$5:$B$64,MATCH(B258,Actas!$A$5:$A$64,0)),""))</f>
        <v/>
      </c>
      <c r="D258" s="10" t="n"/>
      <c r="E258" s="10" t="n"/>
      <c r="F258" s="10" t="n"/>
      <c r="G258" s="11" t="n"/>
      <c r="H258" s="10" t="n"/>
      <c r="I258" s="11" t="n"/>
      <c r="J258" s="10" t="n"/>
      <c r="K258" s="13">
        <f>IF(D258="","",IF(H258="Cumplido",IF(I258="","SIN FECHA","CUMPLIDO"),IF(G258="","SIN PLAZO",IF(G258&lt;TODAY(),"VENCIDO",IF(G258-TODAY()&lt;=7,"POR VENCER","EN PLAZO")))))</f>
        <v/>
      </c>
      <c r="L258" s="13">
        <f>IF(K258="VENCIDO",TODAY()-G258,"")</f>
        <v/>
      </c>
    </row>
    <row r="259">
      <c r="A259" s="10" t="n"/>
      <c r="B259" s="10" t="n"/>
      <c r="C259" s="12">
        <f>IF(B259="","",IFERROR(INDEX(Actas!$B$5:$B$64,MATCH(B259,Actas!$A$5:$A$64,0)),""))</f>
        <v/>
      </c>
      <c r="D259" s="10" t="n"/>
      <c r="E259" s="10" t="n"/>
      <c r="F259" s="10" t="n"/>
      <c r="G259" s="11" t="n"/>
      <c r="H259" s="10" t="n"/>
      <c r="I259" s="11" t="n"/>
      <c r="J259" s="10" t="n"/>
      <c r="K259" s="13">
        <f>IF(D259="","",IF(H259="Cumplido",IF(I259="","SIN FECHA","CUMPLIDO"),IF(G259="","SIN PLAZO",IF(G259&lt;TODAY(),"VENCIDO",IF(G259-TODAY()&lt;=7,"POR VENCER","EN PLAZO")))))</f>
        <v/>
      </c>
      <c r="L259" s="13">
        <f>IF(K259="VENCIDO",TODAY()-G259,"")</f>
        <v/>
      </c>
    </row>
    <row r="260">
      <c r="A260" s="10" t="n"/>
      <c r="B260" s="10" t="n"/>
      <c r="C260" s="12">
        <f>IF(B260="","",IFERROR(INDEX(Actas!$B$5:$B$64,MATCH(B260,Actas!$A$5:$A$64,0)),""))</f>
        <v/>
      </c>
      <c r="D260" s="10" t="n"/>
      <c r="E260" s="10" t="n"/>
      <c r="F260" s="10" t="n"/>
      <c r="G260" s="11" t="n"/>
      <c r="H260" s="10" t="n"/>
      <c r="I260" s="11" t="n"/>
      <c r="J260" s="10" t="n"/>
      <c r="K260" s="13">
        <f>IF(D260="","",IF(H260="Cumplido",IF(I260="","SIN FECHA","CUMPLIDO"),IF(G260="","SIN PLAZO",IF(G260&lt;TODAY(),"VENCIDO",IF(G260-TODAY()&lt;=7,"POR VENCER","EN PLAZO")))))</f>
        <v/>
      </c>
      <c r="L260" s="13">
        <f>IF(K260="VENCIDO",TODAY()-G260,"")</f>
        <v/>
      </c>
    </row>
    <row r="261">
      <c r="A261" s="10" t="n"/>
      <c r="B261" s="10" t="n"/>
      <c r="C261" s="12">
        <f>IF(B261="","",IFERROR(INDEX(Actas!$B$5:$B$64,MATCH(B261,Actas!$A$5:$A$64,0)),""))</f>
        <v/>
      </c>
      <c r="D261" s="10" t="n"/>
      <c r="E261" s="10" t="n"/>
      <c r="F261" s="10" t="n"/>
      <c r="G261" s="11" t="n"/>
      <c r="H261" s="10" t="n"/>
      <c r="I261" s="11" t="n"/>
      <c r="J261" s="10" t="n"/>
      <c r="K261" s="13">
        <f>IF(D261="","",IF(H261="Cumplido",IF(I261="","SIN FECHA","CUMPLIDO"),IF(G261="","SIN PLAZO",IF(G261&lt;TODAY(),"VENCIDO",IF(G261-TODAY()&lt;=7,"POR VENCER","EN PLAZO")))))</f>
        <v/>
      </c>
      <c r="L261" s="13">
        <f>IF(K261="VENCIDO",TODAY()-G261,"")</f>
        <v/>
      </c>
    </row>
    <row r="262">
      <c r="A262" s="10" t="n"/>
      <c r="B262" s="10" t="n"/>
      <c r="C262" s="12">
        <f>IF(B262="","",IFERROR(INDEX(Actas!$B$5:$B$64,MATCH(B262,Actas!$A$5:$A$64,0)),""))</f>
        <v/>
      </c>
      <c r="D262" s="10" t="n"/>
      <c r="E262" s="10" t="n"/>
      <c r="F262" s="10" t="n"/>
      <c r="G262" s="11" t="n"/>
      <c r="H262" s="10" t="n"/>
      <c r="I262" s="11" t="n"/>
      <c r="J262" s="10" t="n"/>
      <c r="K262" s="13">
        <f>IF(D262="","",IF(H262="Cumplido",IF(I262="","SIN FECHA","CUMPLIDO"),IF(G262="","SIN PLAZO",IF(G262&lt;TODAY(),"VENCIDO",IF(G262-TODAY()&lt;=7,"POR VENCER","EN PLAZO")))))</f>
        <v/>
      </c>
      <c r="L262" s="13">
        <f>IF(K262="VENCIDO",TODAY()-G262,"")</f>
        <v/>
      </c>
    </row>
    <row r="263">
      <c r="A263" s="10" t="n"/>
      <c r="B263" s="10" t="n"/>
      <c r="C263" s="12">
        <f>IF(B263="","",IFERROR(INDEX(Actas!$B$5:$B$64,MATCH(B263,Actas!$A$5:$A$64,0)),""))</f>
        <v/>
      </c>
      <c r="D263" s="10" t="n"/>
      <c r="E263" s="10" t="n"/>
      <c r="F263" s="10" t="n"/>
      <c r="G263" s="11" t="n"/>
      <c r="H263" s="10" t="n"/>
      <c r="I263" s="11" t="n"/>
      <c r="J263" s="10" t="n"/>
      <c r="K263" s="13">
        <f>IF(D263="","",IF(H263="Cumplido",IF(I263="","SIN FECHA","CUMPLIDO"),IF(G263="","SIN PLAZO",IF(G263&lt;TODAY(),"VENCIDO",IF(G263-TODAY()&lt;=7,"POR VENCER","EN PLAZO")))))</f>
        <v/>
      </c>
      <c r="L263" s="13">
        <f>IF(K263="VENCIDO",TODAY()-G263,"")</f>
        <v/>
      </c>
    </row>
    <row r="264">
      <c r="A264" s="10" t="n"/>
      <c r="B264" s="10" t="n"/>
      <c r="C264" s="12">
        <f>IF(B264="","",IFERROR(INDEX(Actas!$B$5:$B$64,MATCH(B264,Actas!$A$5:$A$64,0)),""))</f>
        <v/>
      </c>
      <c r="D264" s="10" t="n"/>
      <c r="E264" s="10" t="n"/>
      <c r="F264" s="10" t="n"/>
      <c r="G264" s="11" t="n"/>
      <c r="H264" s="10" t="n"/>
      <c r="I264" s="11" t="n"/>
      <c r="J264" s="10" t="n"/>
      <c r="K264" s="13">
        <f>IF(D264="","",IF(H264="Cumplido",IF(I264="","SIN FECHA","CUMPLIDO"),IF(G264="","SIN PLAZO",IF(G264&lt;TODAY(),"VENCIDO",IF(G264-TODAY()&lt;=7,"POR VENCER","EN PLAZO")))))</f>
        <v/>
      </c>
      <c r="L264" s="13">
        <f>IF(K264="VENCIDO",TODAY()-G264,"")</f>
        <v/>
      </c>
    </row>
    <row r="265">
      <c r="A265" s="10" t="n"/>
      <c r="B265" s="10" t="n"/>
      <c r="C265" s="12">
        <f>IF(B265="","",IFERROR(INDEX(Actas!$B$5:$B$64,MATCH(B265,Actas!$A$5:$A$64,0)),""))</f>
        <v/>
      </c>
      <c r="D265" s="10" t="n"/>
      <c r="E265" s="10" t="n"/>
      <c r="F265" s="10" t="n"/>
      <c r="G265" s="11" t="n"/>
      <c r="H265" s="10" t="n"/>
      <c r="I265" s="11" t="n"/>
      <c r="J265" s="10" t="n"/>
      <c r="K265" s="13">
        <f>IF(D265="","",IF(H265="Cumplido",IF(I265="","SIN FECHA","CUMPLIDO"),IF(G265="","SIN PLAZO",IF(G265&lt;TODAY(),"VENCIDO",IF(G265-TODAY()&lt;=7,"POR VENCER","EN PLAZO")))))</f>
        <v/>
      </c>
      <c r="L265" s="13">
        <f>IF(K265="VENCIDO",TODAY()-G265,"")</f>
        <v/>
      </c>
    </row>
    <row r="266">
      <c r="A266" s="10" t="n"/>
      <c r="B266" s="10" t="n"/>
      <c r="C266" s="12">
        <f>IF(B266="","",IFERROR(INDEX(Actas!$B$5:$B$64,MATCH(B266,Actas!$A$5:$A$64,0)),""))</f>
        <v/>
      </c>
      <c r="D266" s="10" t="n"/>
      <c r="E266" s="10" t="n"/>
      <c r="F266" s="10" t="n"/>
      <c r="G266" s="11" t="n"/>
      <c r="H266" s="10" t="n"/>
      <c r="I266" s="11" t="n"/>
      <c r="J266" s="10" t="n"/>
      <c r="K266" s="13">
        <f>IF(D266="","",IF(H266="Cumplido",IF(I266="","SIN FECHA","CUMPLIDO"),IF(G266="","SIN PLAZO",IF(G266&lt;TODAY(),"VENCIDO",IF(G266-TODAY()&lt;=7,"POR VENCER","EN PLAZO")))))</f>
        <v/>
      </c>
      <c r="L266" s="13">
        <f>IF(K266="VENCIDO",TODAY()-G266,"")</f>
        <v/>
      </c>
    </row>
    <row r="267">
      <c r="A267" s="10" t="n"/>
      <c r="B267" s="10" t="n"/>
      <c r="C267" s="12">
        <f>IF(B267="","",IFERROR(INDEX(Actas!$B$5:$B$64,MATCH(B267,Actas!$A$5:$A$64,0)),""))</f>
        <v/>
      </c>
      <c r="D267" s="10" t="n"/>
      <c r="E267" s="10" t="n"/>
      <c r="F267" s="10" t="n"/>
      <c r="G267" s="11" t="n"/>
      <c r="H267" s="10" t="n"/>
      <c r="I267" s="11" t="n"/>
      <c r="J267" s="10" t="n"/>
      <c r="K267" s="13">
        <f>IF(D267="","",IF(H267="Cumplido",IF(I267="","SIN FECHA","CUMPLIDO"),IF(G267="","SIN PLAZO",IF(G267&lt;TODAY(),"VENCIDO",IF(G267-TODAY()&lt;=7,"POR VENCER","EN PLAZO")))))</f>
        <v/>
      </c>
      <c r="L267" s="13">
        <f>IF(K267="VENCIDO",TODAY()-G267,"")</f>
        <v/>
      </c>
    </row>
    <row r="268">
      <c r="A268" s="10" t="n"/>
      <c r="B268" s="10" t="n"/>
      <c r="C268" s="12">
        <f>IF(B268="","",IFERROR(INDEX(Actas!$B$5:$B$64,MATCH(B268,Actas!$A$5:$A$64,0)),""))</f>
        <v/>
      </c>
      <c r="D268" s="10" t="n"/>
      <c r="E268" s="10" t="n"/>
      <c r="F268" s="10" t="n"/>
      <c r="G268" s="11" t="n"/>
      <c r="H268" s="10" t="n"/>
      <c r="I268" s="11" t="n"/>
      <c r="J268" s="10" t="n"/>
      <c r="K268" s="13">
        <f>IF(D268="","",IF(H268="Cumplido",IF(I268="","SIN FECHA","CUMPLIDO"),IF(G268="","SIN PLAZO",IF(G268&lt;TODAY(),"VENCIDO",IF(G268-TODAY()&lt;=7,"POR VENCER","EN PLAZO")))))</f>
        <v/>
      </c>
      <c r="L268" s="13">
        <f>IF(K268="VENCIDO",TODAY()-G268,"")</f>
        <v/>
      </c>
    </row>
    <row r="269">
      <c r="A269" s="10" t="n"/>
      <c r="B269" s="10" t="n"/>
      <c r="C269" s="12">
        <f>IF(B269="","",IFERROR(INDEX(Actas!$B$5:$B$64,MATCH(B269,Actas!$A$5:$A$64,0)),""))</f>
        <v/>
      </c>
      <c r="D269" s="10" t="n"/>
      <c r="E269" s="10" t="n"/>
      <c r="F269" s="10" t="n"/>
      <c r="G269" s="11" t="n"/>
      <c r="H269" s="10" t="n"/>
      <c r="I269" s="11" t="n"/>
      <c r="J269" s="10" t="n"/>
      <c r="K269" s="13">
        <f>IF(D269="","",IF(H269="Cumplido",IF(I269="","SIN FECHA","CUMPLIDO"),IF(G269="","SIN PLAZO",IF(G269&lt;TODAY(),"VENCIDO",IF(G269-TODAY()&lt;=7,"POR VENCER","EN PLAZO")))))</f>
        <v/>
      </c>
      <c r="L269" s="13">
        <f>IF(K269="VENCIDO",TODAY()-G269,"")</f>
        <v/>
      </c>
    </row>
    <row r="270">
      <c r="A270" s="10" t="n"/>
      <c r="B270" s="10" t="n"/>
      <c r="C270" s="12">
        <f>IF(B270="","",IFERROR(INDEX(Actas!$B$5:$B$64,MATCH(B270,Actas!$A$5:$A$64,0)),""))</f>
        <v/>
      </c>
      <c r="D270" s="10" t="n"/>
      <c r="E270" s="10" t="n"/>
      <c r="F270" s="10" t="n"/>
      <c r="G270" s="11" t="n"/>
      <c r="H270" s="10" t="n"/>
      <c r="I270" s="11" t="n"/>
      <c r="J270" s="10" t="n"/>
      <c r="K270" s="13">
        <f>IF(D270="","",IF(H270="Cumplido",IF(I270="","SIN FECHA","CUMPLIDO"),IF(G270="","SIN PLAZO",IF(G270&lt;TODAY(),"VENCIDO",IF(G270-TODAY()&lt;=7,"POR VENCER","EN PLAZO")))))</f>
        <v/>
      </c>
      <c r="L270" s="13">
        <f>IF(K270="VENCIDO",TODAY()-G270,"")</f>
        <v/>
      </c>
    </row>
    <row r="271">
      <c r="A271" s="10" t="n"/>
      <c r="B271" s="10" t="n"/>
      <c r="C271" s="12">
        <f>IF(B271="","",IFERROR(INDEX(Actas!$B$5:$B$64,MATCH(B271,Actas!$A$5:$A$64,0)),""))</f>
        <v/>
      </c>
      <c r="D271" s="10" t="n"/>
      <c r="E271" s="10" t="n"/>
      <c r="F271" s="10" t="n"/>
      <c r="G271" s="11" t="n"/>
      <c r="H271" s="10" t="n"/>
      <c r="I271" s="11" t="n"/>
      <c r="J271" s="10" t="n"/>
      <c r="K271" s="13">
        <f>IF(D271="","",IF(H271="Cumplido",IF(I271="","SIN FECHA","CUMPLIDO"),IF(G271="","SIN PLAZO",IF(G271&lt;TODAY(),"VENCIDO",IF(G271-TODAY()&lt;=7,"POR VENCER","EN PLAZO")))))</f>
        <v/>
      </c>
      <c r="L271" s="13">
        <f>IF(K271="VENCIDO",TODAY()-G271,"")</f>
        <v/>
      </c>
    </row>
    <row r="272">
      <c r="A272" s="10" t="n"/>
      <c r="B272" s="10" t="n"/>
      <c r="C272" s="12">
        <f>IF(B272="","",IFERROR(INDEX(Actas!$B$5:$B$64,MATCH(B272,Actas!$A$5:$A$64,0)),""))</f>
        <v/>
      </c>
      <c r="D272" s="10" t="n"/>
      <c r="E272" s="10" t="n"/>
      <c r="F272" s="10" t="n"/>
      <c r="G272" s="11" t="n"/>
      <c r="H272" s="10" t="n"/>
      <c r="I272" s="11" t="n"/>
      <c r="J272" s="10" t="n"/>
      <c r="K272" s="13">
        <f>IF(D272="","",IF(H272="Cumplido",IF(I272="","SIN FECHA","CUMPLIDO"),IF(G272="","SIN PLAZO",IF(G272&lt;TODAY(),"VENCIDO",IF(G272-TODAY()&lt;=7,"POR VENCER","EN PLAZO")))))</f>
        <v/>
      </c>
      <c r="L272" s="13">
        <f>IF(K272="VENCIDO",TODAY()-G272,"")</f>
        <v/>
      </c>
    </row>
    <row r="273">
      <c r="A273" s="10" t="n"/>
      <c r="B273" s="10" t="n"/>
      <c r="C273" s="12">
        <f>IF(B273="","",IFERROR(INDEX(Actas!$B$5:$B$64,MATCH(B273,Actas!$A$5:$A$64,0)),""))</f>
        <v/>
      </c>
      <c r="D273" s="10" t="n"/>
      <c r="E273" s="10" t="n"/>
      <c r="F273" s="10" t="n"/>
      <c r="G273" s="11" t="n"/>
      <c r="H273" s="10" t="n"/>
      <c r="I273" s="11" t="n"/>
      <c r="J273" s="10" t="n"/>
      <c r="K273" s="13">
        <f>IF(D273="","",IF(H273="Cumplido",IF(I273="","SIN FECHA","CUMPLIDO"),IF(G273="","SIN PLAZO",IF(G273&lt;TODAY(),"VENCIDO",IF(G273-TODAY()&lt;=7,"POR VENCER","EN PLAZO")))))</f>
        <v/>
      </c>
      <c r="L273" s="13">
        <f>IF(K273="VENCIDO",TODAY()-G273,"")</f>
        <v/>
      </c>
    </row>
    <row r="274">
      <c r="A274" s="10" t="n"/>
      <c r="B274" s="10" t="n"/>
      <c r="C274" s="12">
        <f>IF(B274="","",IFERROR(INDEX(Actas!$B$5:$B$64,MATCH(B274,Actas!$A$5:$A$64,0)),""))</f>
        <v/>
      </c>
      <c r="D274" s="10" t="n"/>
      <c r="E274" s="10" t="n"/>
      <c r="F274" s="10" t="n"/>
      <c r="G274" s="11" t="n"/>
      <c r="H274" s="10" t="n"/>
      <c r="I274" s="11" t="n"/>
      <c r="J274" s="10" t="n"/>
      <c r="K274" s="13">
        <f>IF(D274="","",IF(H274="Cumplido",IF(I274="","SIN FECHA","CUMPLIDO"),IF(G274="","SIN PLAZO",IF(G274&lt;TODAY(),"VENCIDO",IF(G274-TODAY()&lt;=7,"POR VENCER","EN PLAZO")))))</f>
        <v/>
      </c>
      <c r="L274" s="13">
        <f>IF(K274="VENCIDO",TODAY()-G274,"")</f>
        <v/>
      </c>
    </row>
    <row r="275">
      <c r="A275" s="10" t="n"/>
      <c r="B275" s="10" t="n"/>
      <c r="C275" s="12">
        <f>IF(B275="","",IFERROR(INDEX(Actas!$B$5:$B$64,MATCH(B275,Actas!$A$5:$A$64,0)),""))</f>
        <v/>
      </c>
      <c r="D275" s="10" t="n"/>
      <c r="E275" s="10" t="n"/>
      <c r="F275" s="10" t="n"/>
      <c r="G275" s="11" t="n"/>
      <c r="H275" s="10" t="n"/>
      <c r="I275" s="11" t="n"/>
      <c r="J275" s="10" t="n"/>
      <c r="K275" s="13">
        <f>IF(D275="","",IF(H275="Cumplido",IF(I275="","SIN FECHA","CUMPLIDO"),IF(G275="","SIN PLAZO",IF(G275&lt;TODAY(),"VENCIDO",IF(G275-TODAY()&lt;=7,"POR VENCER","EN PLAZO")))))</f>
        <v/>
      </c>
      <c r="L275" s="13">
        <f>IF(K275="VENCIDO",TODAY()-G275,"")</f>
        <v/>
      </c>
    </row>
    <row r="276">
      <c r="A276" s="10" t="n"/>
      <c r="B276" s="10" t="n"/>
      <c r="C276" s="12">
        <f>IF(B276="","",IFERROR(INDEX(Actas!$B$5:$B$64,MATCH(B276,Actas!$A$5:$A$64,0)),""))</f>
        <v/>
      </c>
      <c r="D276" s="10" t="n"/>
      <c r="E276" s="10" t="n"/>
      <c r="F276" s="10" t="n"/>
      <c r="G276" s="11" t="n"/>
      <c r="H276" s="10" t="n"/>
      <c r="I276" s="11" t="n"/>
      <c r="J276" s="10" t="n"/>
      <c r="K276" s="13">
        <f>IF(D276="","",IF(H276="Cumplido",IF(I276="","SIN FECHA","CUMPLIDO"),IF(G276="","SIN PLAZO",IF(G276&lt;TODAY(),"VENCIDO",IF(G276-TODAY()&lt;=7,"POR VENCER","EN PLAZO")))))</f>
        <v/>
      </c>
      <c r="L276" s="13">
        <f>IF(K276="VENCIDO",TODAY()-G276,"")</f>
        <v/>
      </c>
    </row>
    <row r="277">
      <c r="A277" s="10" t="n"/>
      <c r="B277" s="10" t="n"/>
      <c r="C277" s="12">
        <f>IF(B277="","",IFERROR(INDEX(Actas!$B$5:$B$64,MATCH(B277,Actas!$A$5:$A$64,0)),""))</f>
        <v/>
      </c>
      <c r="D277" s="10" t="n"/>
      <c r="E277" s="10" t="n"/>
      <c r="F277" s="10" t="n"/>
      <c r="G277" s="11" t="n"/>
      <c r="H277" s="10" t="n"/>
      <c r="I277" s="11" t="n"/>
      <c r="J277" s="10" t="n"/>
      <c r="K277" s="13">
        <f>IF(D277="","",IF(H277="Cumplido",IF(I277="","SIN FECHA","CUMPLIDO"),IF(G277="","SIN PLAZO",IF(G277&lt;TODAY(),"VENCIDO",IF(G277-TODAY()&lt;=7,"POR VENCER","EN PLAZO")))))</f>
        <v/>
      </c>
      <c r="L277" s="13">
        <f>IF(K277="VENCIDO",TODAY()-G277,"")</f>
        <v/>
      </c>
    </row>
    <row r="278">
      <c r="A278" s="10" t="n"/>
      <c r="B278" s="10" t="n"/>
      <c r="C278" s="12">
        <f>IF(B278="","",IFERROR(INDEX(Actas!$B$5:$B$64,MATCH(B278,Actas!$A$5:$A$64,0)),""))</f>
        <v/>
      </c>
      <c r="D278" s="10" t="n"/>
      <c r="E278" s="10" t="n"/>
      <c r="F278" s="10" t="n"/>
      <c r="G278" s="11" t="n"/>
      <c r="H278" s="10" t="n"/>
      <c r="I278" s="11" t="n"/>
      <c r="J278" s="10" t="n"/>
      <c r="K278" s="13">
        <f>IF(D278="","",IF(H278="Cumplido",IF(I278="","SIN FECHA","CUMPLIDO"),IF(G278="","SIN PLAZO",IF(G278&lt;TODAY(),"VENCIDO",IF(G278-TODAY()&lt;=7,"POR VENCER","EN PLAZO")))))</f>
        <v/>
      </c>
      <c r="L278" s="13">
        <f>IF(K278="VENCIDO",TODAY()-G278,"")</f>
        <v/>
      </c>
    </row>
    <row r="279">
      <c r="A279" s="10" t="n"/>
      <c r="B279" s="10" t="n"/>
      <c r="C279" s="12">
        <f>IF(B279="","",IFERROR(INDEX(Actas!$B$5:$B$64,MATCH(B279,Actas!$A$5:$A$64,0)),""))</f>
        <v/>
      </c>
      <c r="D279" s="10" t="n"/>
      <c r="E279" s="10" t="n"/>
      <c r="F279" s="10" t="n"/>
      <c r="G279" s="11" t="n"/>
      <c r="H279" s="10" t="n"/>
      <c r="I279" s="11" t="n"/>
      <c r="J279" s="10" t="n"/>
      <c r="K279" s="13">
        <f>IF(D279="","",IF(H279="Cumplido",IF(I279="","SIN FECHA","CUMPLIDO"),IF(G279="","SIN PLAZO",IF(G279&lt;TODAY(),"VENCIDO",IF(G279-TODAY()&lt;=7,"POR VENCER","EN PLAZO")))))</f>
        <v/>
      </c>
      <c r="L279" s="13">
        <f>IF(K279="VENCIDO",TODAY()-G279,"")</f>
        <v/>
      </c>
    </row>
    <row r="280">
      <c r="A280" s="10" t="n"/>
      <c r="B280" s="10" t="n"/>
      <c r="C280" s="12">
        <f>IF(B280="","",IFERROR(INDEX(Actas!$B$5:$B$64,MATCH(B280,Actas!$A$5:$A$64,0)),""))</f>
        <v/>
      </c>
      <c r="D280" s="10" t="n"/>
      <c r="E280" s="10" t="n"/>
      <c r="F280" s="10" t="n"/>
      <c r="G280" s="11" t="n"/>
      <c r="H280" s="10" t="n"/>
      <c r="I280" s="11" t="n"/>
      <c r="J280" s="10" t="n"/>
      <c r="K280" s="13">
        <f>IF(D280="","",IF(H280="Cumplido",IF(I280="","SIN FECHA","CUMPLIDO"),IF(G280="","SIN PLAZO",IF(G280&lt;TODAY(),"VENCIDO",IF(G280-TODAY()&lt;=7,"POR VENCER","EN PLAZO")))))</f>
        <v/>
      </c>
      <c r="L280" s="13">
        <f>IF(K280="VENCIDO",TODAY()-G280,"")</f>
        <v/>
      </c>
    </row>
    <row r="281">
      <c r="A281" s="10" t="n"/>
      <c r="B281" s="10" t="n"/>
      <c r="C281" s="12">
        <f>IF(B281="","",IFERROR(INDEX(Actas!$B$5:$B$64,MATCH(B281,Actas!$A$5:$A$64,0)),""))</f>
        <v/>
      </c>
      <c r="D281" s="10" t="n"/>
      <c r="E281" s="10" t="n"/>
      <c r="F281" s="10" t="n"/>
      <c r="G281" s="11" t="n"/>
      <c r="H281" s="10" t="n"/>
      <c r="I281" s="11" t="n"/>
      <c r="J281" s="10" t="n"/>
      <c r="K281" s="13">
        <f>IF(D281="","",IF(H281="Cumplido",IF(I281="","SIN FECHA","CUMPLIDO"),IF(G281="","SIN PLAZO",IF(G281&lt;TODAY(),"VENCIDO",IF(G281-TODAY()&lt;=7,"POR VENCER","EN PLAZO")))))</f>
        <v/>
      </c>
      <c r="L281" s="13">
        <f>IF(K281="VENCIDO",TODAY()-G281,"")</f>
        <v/>
      </c>
    </row>
    <row r="282">
      <c r="A282" s="10" t="n"/>
      <c r="B282" s="10" t="n"/>
      <c r="C282" s="12">
        <f>IF(B282="","",IFERROR(INDEX(Actas!$B$5:$B$64,MATCH(B282,Actas!$A$5:$A$64,0)),""))</f>
        <v/>
      </c>
      <c r="D282" s="10" t="n"/>
      <c r="E282" s="10" t="n"/>
      <c r="F282" s="10" t="n"/>
      <c r="G282" s="11" t="n"/>
      <c r="H282" s="10" t="n"/>
      <c r="I282" s="11" t="n"/>
      <c r="J282" s="10" t="n"/>
      <c r="K282" s="13">
        <f>IF(D282="","",IF(H282="Cumplido",IF(I282="","SIN FECHA","CUMPLIDO"),IF(G282="","SIN PLAZO",IF(G282&lt;TODAY(),"VENCIDO",IF(G282-TODAY()&lt;=7,"POR VENCER","EN PLAZO")))))</f>
        <v/>
      </c>
      <c r="L282" s="13">
        <f>IF(K282="VENCIDO",TODAY()-G282,"")</f>
        <v/>
      </c>
    </row>
    <row r="283">
      <c r="A283" s="10" t="n"/>
      <c r="B283" s="10" t="n"/>
      <c r="C283" s="12">
        <f>IF(B283="","",IFERROR(INDEX(Actas!$B$5:$B$64,MATCH(B283,Actas!$A$5:$A$64,0)),""))</f>
        <v/>
      </c>
      <c r="D283" s="10" t="n"/>
      <c r="E283" s="10" t="n"/>
      <c r="F283" s="10" t="n"/>
      <c r="G283" s="11" t="n"/>
      <c r="H283" s="10" t="n"/>
      <c r="I283" s="11" t="n"/>
      <c r="J283" s="10" t="n"/>
      <c r="K283" s="13">
        <f>IF(D283="","",IF(H283="Cumplido",IF(I283="","SIN FECHA","CUMPLIDO"),IF(G283="","SIN PLAZO",IF(G283&lt;TODAY(),"VENCIDO",IF(G283-TODAY()&lt;=7,"POR VENCER","EN PLAZO")))))</f>
        <v/>
      </c>
      <c r="L283" s="13">
        <f>IF(K283="VENCIDO",TODAY()-G283,"")</f>
        <v/>
      </c>
    </row>
    <row r="284">
      <c r="A284" s="10" t="n"/>
      <c r="B284" s="10" t="n"/>
      <c r="C284" s="12">
        <f>IF(B284="","",IFERROR(INDEX(Actas!$B$5:$B$64,MATCH(B284,Actas!$A$5:$A$64,0)),""))</f>
        <v/>
      </c>
      <c r="D284" s="10" t="n"/>
      <c r="E284" s="10" t="n"/>
      <c r="F284" s="10" t="n"/>
      <c r="G284" s="11" t="n"/>
      <c r="H284" s="10" t="n"/>
      <c r="I284" s="11" t="n"/>
      <c r="J284" s="10" t="n"/>
      <c r="K284" s="13">
        <f>IF(D284="","",IF(H284="Cumplido",IF(I284="","SIN FECHA","CUMPLIDO"),IF(G284="","SIN PLAZO",IF(G284&lt;TODAY(),"VENCIDO",IF(G284-TODAY()&lt;=7,"POR VENCER","EN PLAZO")))))</f>
        <v/>
      </c>
      <c r="L284" s="13">
        <f>IF(K284="VENCIDO",TODAY()-G284,"")</f>
        <v/>
      </c>
    </row>
    <row r="285">
      <c r="A285" s="10" t="n"/>
      <c r="B285" s="10" t="n"/>
      <c r="C285" s="12">
        <f>IF(B285="","",IFERROR(INDEX(Actas!$B$5:$B$64,MATCH(B285,Actas!$A$5:$A$64,0)),""))</f>
        <v/>
      </c>
      <c r="D285" s="10" t="n"/>
      <c r="E285" s="10" t="n"/>
      <c r="F285" s="10" t="n"/>
      <c r="G285" s="11" t="n"/>
      <c r="H285" s="10" t="n"/>
      <c r="I285" s="11" t="n"/>
      <c r="J285" s="10" t="n"/>
      <c r="K285" s="13">
        <f>IF(D285="","",IF(H285="Cumplido",IF(I285="","SIN FECHA","CUMPLIDO"),IF(G285="","SIN PLAZO",IF(G285&lt;TODAY(),"VENCIDO",IF(G285-TODAY()&lt;=7,"POR VENCER","EN PLAZO")))))</f>
        <v/>
      </c>
      <c r="L285" s="13">
        <f>IF(K285="VENCIDO",TODAY()-G285,"")</f>
        <v/>
      </c>
    </row>
    <row r="286">
      <c r="A286" s="10" t="n"/>
      <c r="B286" s="10" t="n"/>
      <c r="C286" s="12">
        <f>IF(B286="","",IFERROR(INDEX(Actas!$B$5:$B$64,MATCH(B286,Actas!$A$5:$A$64,0)),""))</f>
        <v/>
      </c>
      <c r="D286" s="10" t="n"/>
      <c r="E286" s="10" t="n"/>
      <c r="F286" s="10" t="n"/>
      <c r="G286" s="11" t="n"/>
      <c r="H286" s="10" t="n"/>
      <c r="I286" s="11" t="n"/>
      <c r="J286" s="10" t="n"/>
      <c r="K286" s="13">
        <f>IF(D286="","",IF(H286="Cumplido",IF(I286="","SIN FECHA","CUMPLIDO"),IF(G286="","SIN PLAZO",IF(G286&lt;TODAY(),"VENCIDO",IF(G286-TODAY()&lt;=7,"POR VENCER","EN PLAZO")))))</f>
        <v/>
      </c>
      <c r="L286" s="13">
        <f>IF(K286="VENCIDO",TODAY()-G286,"")</f>
        <v/>
      </c>
    </row>
    <row r="287">
      <c r="A287" s="10" t="n"/>
      <c r="B287" s="10" t="n"/>
      <c r="C287" s="12">
        <f>IF(B287="","",IFERROR(INDEX(Actas!$B$5:$B$64,MATCH(B287,Actas!$A$5:$A$64,0)),""))</f>
        <v/>
      </c>
      <c r="D287" s="10" t="n"/>
      <c r="E287" s="10" t="n"/>
      <c r="F287" s="10" t="n"/>
      <c r="G287" s="11" t="n"/>
      <c r="H287" s="10" t="n"/>
      <c r="I287" s="11" t="n"/>
      <c r="J287" s="10" t="n"/>
      <c r="K287" s="13">
        <f>IF(D287="","",IF(H287="Cumplido",IF(I287="","SIN FECHA","CUMPLIDO"),IF(G287="","SIN PLAZO",IF(G287&lt;TODAY(),"VENCIDO",IF(G287-TODAY()&lt;=7,"POR VENCER","EN PLAZO")))))</f>
        <v/>
      </c>
      <c r="L287" s="13">
        <f>IF(K287="VENCIDO",TODAY()-G287,"")</f>
        <v/>
      </c>
    </row>
    <row r="288">
      <c r="A288" s="10" t="n"/>
      <c r="B288" s="10" t="n"/>
      <c r="C288" s="12">
        <f>IF(B288="","",IFERROR(INDEX(Actas!$B$5:$B$64,MATCH(B288,Actas!$A$5:$A$64,0)),""))</f>
        <v/>
      </c>
      <c r="D288" s="10" t="n"/>
      <c r="E288" s="10" t="n"/>
      <c r="F288" s="10" t="n"/>
      <c r="G288" s="11" t="n"/>
      <c r="H288" s="10" t="n"/>
      <c r="I288" s="11" t="n"/>
      <c r="J288" s="10" t="n"/>
      <c r="K288" s="13">
        <f>IF(D288="","",IF(H288="Cumplido",IF(I288="","SIN FECHA","CUMPLIDO"),IF(G288="","SIN PLAZO",IF(G288&lt;TODAY(),"VENCIDO",IF(G288-TODAY()&lt;=7,"POR VENCER","EN PLAZO")))))</f>
        <v/>
      </c>
      <c r="L288" s="13">
        <f>IF(K288="VENCIDO",TODAY()-G288,"")</f>
        <v/>
      </c>
    </row>
    <row r="289">
      <c r="A289" s="10" t="n"/>
      <c r="B289" s="10" t="n"/>
      <c r="C289" s="12">
        <f>IF(B289="","",IFERROR(INDEX(Actas!$B$5:$B$64,MATCH(B289,Actas!$A$5:$A$64,0)),""))</f>
        <v/>
      </c>
      <c r="D289" s="10" t="n"/>
      <c r="E289" s="10" t="n"/>
      <c r="F289" s="10" t="n"/>
      <c r="G289" s="11" t="n"/>
      <c r="H289" s="10" t="n"/>
      <c r="I289" s="11" t="n"/>
      <c r="J289" s="10" t="n"/>
      <c r="K289" s="13">
        <f>IF(D289="","",IF(H289="Cumplido",IF(I289="","SIN FECHA","CUMPLIDO"),IF(G289="","SIN PLAZO",IF(G289&lt;TODAY(),"VENCIDO",IF(G289-TODAY()&lt;=7,"POR VENCER","EN PLAZO")))))</f>
        <v/>
      </c>
      <c r="L289" s="13">
        <f>IF(K289="VENCIDO",TODAY()-G289,"")</f>
        <v/>
      </c>
    </row>
    <row r="290">
      <c r="A290" s="10" t="n"/>
      <c r="B290" s="10" t="n"/>
      <c r="C290" s="12">
        <f>IF(B290="","",IFERROR(INDEX(Actas!$B$5:$B$64,MATCH(B290,Actas!$A$5:$A$64,0)),""))</f>
        <v/>
      </c>
      <c r="D290" s="10" t="n"/>
      <c r="E290" s="10" t="n"/>
      <c r="F290" s="10" t="n"/>
      <c r="G290" s="11" t="n"/>
      <c r="H290" s="10" t="n"/>
      <c r="I290" s="11" t="n"/>
      <c r="J290" s="10" t="n"/>
      <c r="K290" s="13">
        <f>IF(D290="","",IF(H290="Cumplido",IF(I290="","SIN FECHA","CUMPLIDO"),IF(G290="","SIN PLAZO",IF(G290&lt;TODAY(),"VENCIDO",IF(G290-TODAY()&lt;=7,"POR VENCER","EN PLAZO")))))</f>
        <v/>
      </c>
      <c r="L290" s="13">
        <f>IF(K290="VENCIDO",TODAY()-G290,"")</f>
        <v/>
      </c>
    </row>
    <row r="291">
      <c r="A291" s="10" t="n"/>
      <c r="B291" s="10" t="n"/>
      <c r="C291" s="12">
        <f>IF(B291="","",IFERROR(INDEX(Actas!$B$5:$B$64,MATCH(B291,Actas!$A$5:$A$64,0)),""))</f>
        <v/>
      </c>
      <c r="D291" s="10" t="n"/>
      <c r="E291" s="10" t="n"/>
      <c r="F291" s="10" t="n"/>
      <c r="G291" s="11" t="n"/>
      <c r="H291" s="10" t="n"/>
      <c r="I291" s="11" t="n"/>
      <c r="J291" s="10" t="n"/>
      <c r="K291" s="13">
        <f>IF(D291="","",IF(H291="Cumplido",IF(I291="","SIN FECHA","CUMPLIDO"),IF(G291="","SIN PLAZO",IF(G291&lt;TODAY(),"VENCIDO",IF(G291-TODAY()&lt;=7,"POR VENCER","EN PLAZO")))))</f>
        <v/>
      </c>
      <c r="L291" s="13">
        <f>IF(K291="VENCIDO",TODAY()-G291,"")</f>
        <v/>
      </c>
    </row>
    <row r="292">
      <c r="A292" s="10" t="n"/>
      <c r="B292" s="10" t="n"/>
      <c r="C292" s="12">
        <f>IF(B292="","",IFERROR(INDEX(Actas!$B$5:$B$64,MATCH(B292,Actas!$A$5:$A$64,0)),""))</f>
        <v/>
      </c>
      <c r="D292" s="10" t="n"/>
      <c r="E292" s="10" t="n"/>
      <c r="F292" s="10" t="n"/>
      <c r="G292" s="11" t="n"/>
      <c r="H292" s="10" t="n"/>
      <c r="I292" s="11" t="n"/>
      <c r="J292" s="10" t="n"/>
      <c r="K292" s="13">
        <f>IF(D292="","",IF(H292="Cumplido",IF(I292="","SIN FECHA","CUMPLIDO"),IF(G292="","SIN PLAZO",IF(G292&lt;TODAY(),"VENCIDO",IF(G292-TODAY()&lt;=7,"POR VENCER","EN PLAZO")))))</f>
        <v/>
      </c>
      <c r="L292" s="13">
        <f>IF(K292="VENCIDO",TODAY()-G292,"")</f>
        <v/>
      </c>
    </row>
    <row r="293">
      <c r="A293" s="10" t="n"/>
      <c r="B293" s="10" t="n"/>
      <c r="C293" s="12">
        <f>IF(B293="","",IFERROR(INDEX(Actas!$B$5:$B$64,MATCH(B293,Actas!$A$5:$A$64,0)),""))</f>
        <v/>
      </c>
      <c r="D293" s="10" t="n"/>
      <c r="E293" s="10" t="n"/>
      <c r="F293" s="10" t="n"/>
      <c r="G293" s="11" t="n"/>
      <c r="H293" s="10" t="n"/>
      <c r="I293" s="11" t="n"/>
      <c r="J293" s="10" t="n"/>
      <c r="K293" s="13">
        <f>IF(D293="","",IF(H293="Cumplido",IF(I293="","SIN FECHA","CUMPLIDO"),IF(G293="","SIN PLAZO",IF(G293&lt;TODAY(),"VENCIDO",IF(G293-TODAY()&lt;=7,"POR VENCER","EN PLAZO")))))</f>
        <v/>
      </c>
      <c r="L293" s="13">
        <f>IF(K293="VENCIDO",TODAY()-G293,"")</f>
        <v/>
      </c>
    </row>
    <row r="294">
      <c r="A294" s="10" t="n"/>
      <c r="B294" s="10" t="n"/>
      <c r="C294" s="12">
        <f>IF(B294="","",IFERROR(INDEX(Actas!$B$5:$B$64,MATCH(B294,Actas!$A$5:$A$64,0)),""))</f>
        <v/>
      </c>
      <c r="D294" s="10" t="n"/>
      <c r="E294" s="10" t="n"/>
      <c r="F294" s="10" t="n"/>
      <c r="G294" s="11" t="n"/>
      <c r="H294" s="10" t="n"/>
      <c r="I294" s="11" t="n"/>
      <c r="J294" s="10" t="n"/>
      <c r="K294" s="13">
        <f>IF(D294="","",IF(H294="Cumplido",IF(I294="","SIN FECHA","CUMPLIDO"),IF(G294="","SIN PLAZO",IF(G294&lt;TODAY(),"VENCIDO",IF(G294-TODAY()&lt;=7,"POR VENCER","EN PLAZO")))))</f>
        <v/>
      </c>
      <c r="L294" s="13">
        <f>IF(K294="VENCIDO",TODAY()-G294,"")</f>
        <v/>
      </c>
    </row>
    <row r="295">
      <c r="A295" s="10" t="n"/>
      <c r="B295" s="10" t="n"/>
      <c r="C295" s="12">
        <f>IF(B295="","",IFERROR(INDEX(Actas!$B$5:$B$64,MATCH(B295,Actas!$A$5:$A$64,0)),""))</f>
        <v/>
      </c>
      <c r="D295" s="10" t="n"/>
      <c r="E295" s="10" t="n"/>
      <c r="F295" s="10" t="n"/>
      <c r="G295" s="11" t="n"/>
      <c r="H295" s="10" t="n"/>
      <c r="I295" s="11" t="n"/>
      <c r="J295" s="10" t="n"/>
      <c r="K295" s="13">
        <f>IF(D295="","",IF(H295="Cumplido",IF(I295="","SIN FECHA","CUMPLIDO"),IF(G295="","SIN PLAZO",IF(G295&lt;TODAY(),"VENCIDO",IF(G295-TODAY()&lt;=7,"POR VENCER","EN PLAZO")))))</f>
        <v/>
      </c>
      <c r="L295" s="13">
        <f>IF(K295="VENCIDO",TODAY()-G295,"")</f>
        <v/>
      </c>
    </row>
    <row r="296">
      <c r="A296" s="10" t="n"/>
      <c r="B296" s="10" t="n"/>
      <c r="C296" s="12">
        <f>IF(B296="","",IFERROR(INDEX(Actas!$B$5:$B$64,MATCH(B296,Actas!$A$5:$A$64,0)),""))</f>
        <v/>
      </c>
      <c r="D296" s="10" t="n"/>
      <c r="E296" s="10" t="n"/>
      <c r="F296" s="10" t="n"/>
      <c r="G296" s="11" t="n"/>
      <c r="H296" s="10" t="n"/>
      <c r="I296" s="11" t="n"/>
      <c r="J296" s="10" t="n"/>
      <c r="K296" s="13">
        <f>IF(D296="","",IF(H296="Cumplido",IF(I296="","SIN FECHA","CUMPLIDO"),IF(G296="","SIN PLAZO",IF(G296&lt;TODAY(),"VENCIDO",IF(G296-TODAY()&lt;=7,"POR VENCER","EN PLAZO")))))</f>
        <v/>
      </c>
      <c r="L296" s="13">
        <f>IF(K296="VENCIDO",TODAY()-G296,"")</f>
        <v/>
      </c>
    </row>
    <row r="297">
      <c r="A297" s="10" t="n"/>
      <c r="B297" s="10" t="n"/>
      <c r="C297" s="12">
        <f>IF(B297="","",IFERROR(INDEX(Actas!$B$5:$B$64,MATCH(B297,Actas!$A$5:$A$64,0)),""))</f>
        <v/>
      </c>
      <c r="D297" s="10" t="n"/>
      <c r="E297" s="10" t="n"/>
      <c r="F297" s="10" t="n"/>
      <c r="G297" s="11" t="n"/>
      <c r="H297" s="10" t="n"/>
      <c r="I297" s="11" t="n"/>
      <c r="J297" s="10" t="n"/>
      <c r="K297" s="13">
        <f>IF(D297="","",IF(H297="Cumplido",IF(I297="","SIN FECHA","CUMPLIDO"),IF(G297="","SIN PLAZO",IF(G297&lt;TODAY(),"VENCIDO",IF(G297-TODAY()&lt;=7,"POR VENCER","EN PLAZO")))))</f>
        <v/>
      </c>
      <c r="L297" s="13">
        <f>IF(K297="VENCIDO",TODAY()-G297,"")</f>
        <v/>
      </c>
    </row>
    <row r="298">
      <c r="A298" s="10" t="n"/>
      <c r="B298" s="10" t="n"/>
      <c r="C298" s="12">
        <f>IF(B298="","",IFERROR(INDEX(Actas!$B$5:$B$64,MATCH(B298,Actas!$A$5:$A$64,0)),""))</f>
        <v/>
      </c>
      <c r="D298" s="10" t="n"/>
      <c r="E298" s="10" t="n"/>
      <c r="F298" s="10" t="n"/>
      <c r="G298" s="11" t="n"/>
      <c r="H298" s="10" t="n"/>
      <c r="I298" s="11" t="n"/>
      <c r="J298" s="10" t="n"/>
      <c r="K298" s="13">
        <f>IF(D298="","",IF(H298="Cumplido",IF(I298="","SIN FECHA","CUMPLIDO"),IF(G298="","SIN PLAZO",IF(G298&lt;TODAY(),"VENCIDO",IF(G298-TODAY()&lt;=7,"POR VENCER","EN PLAZO")))))</f>
        <v/>
      </c>
      <c r="L298" s="13">
        <f>IF(K298="VENCIDO",TODAY()-G298,"")</f>
        <v/>
      </c>
    </row>
    <row r="299">
      <c r="A299" s="10" t="n"/>
      <c r="B299" s="10" t="n"/>
      <c r="C299" s="12">
        <f>IF(B299="","",IFERROR(INDEX(Actas!$B$5:$B$64,MATCH(B299,Actas!$A$5:$A$64,0)),""))</f>
        <v/>
      </c>
      <c r="D299" s="10" t="n"/>
      <c r="E299" s="10" t="n"/>
      <c r="F299" s="10" t="n"/>
      <c r="G299" s="11" t="n"/>
      <c r="H299" s="10" t="n"/>
      <c r="I299" s="11" t="n"/>
      <c r="J299" s="10" t="n"/>
      <c r="K299" s="13">
        <f>IF(D299="","",IF(H299="Cumplido",IF(I299="","SIN FECHA","CUMPLIDO"),IF(G299="","SIN PLAZO",IF(G299&lt;TODAY(),"VENCIDO",IF(G299-TODAY()&lt;=7,"POR VENCER","EN PLAZO")))))</f>
        <v/>
      </c>
      <c r="L299" s="13">
        <f>IF(K299="VENCIDO",TODAY()-G299,"")</f>
        <v/>
      </c>
    </row>
    <row r="300">
      <c r="A300" s="10" t="n"/>
      <c r="B300" s="10" t="n"/>
      <c r="C300" s="12">
        <f>IF(B300="","",IFERROR(INDEX(Actas!$B$5:$B$64,MATCH(B300,Actas!$A$5:$A$64,0)),""))</f>
        <v/>
      </c>
      <c r="D300" s="10" t="n"/>
      <c r="E300" s="10" t="n"/>
      <c r="F300" s="10" t="n"/>
      <c r="G300" s="11" t="n"/>
      <c r="H300" s="10" t="n"/>
      <c r="I300" s="11" t="n"/>
      <c r="J300" s="10" t="n"/>
      <c r="K300" s="13">
        <f>IF(D300="","",IF(H300="Cumplido",IF(I300="","SIN FECHA","CUMPLIDO"),IF(G300="","SIN PLAZO",IF(G300&lt;TODAY(),"VENCIDO",IF(G300-TODAY()&lt;=7,"POR VENCER","EN PLAZO")))))</f>
        <v/>
      </c>
      <c r="L300" s="13">
        <f>IF(K300="VENCIDO",TODAY()-G300,"")</f>
        <v/>
      </c>
    </row>
    <row r="301">
      <c r="A301" s="10" t="n"/>
      <c r="B301" s="10" t="n"/>
      <c r="C301" s="12">
        <f>IF(B301="","",IFERROR(INDEX(Actas!$B$5:$B$64,MATCH(B301,Actas!$A$5:$A$64,0)),""))</f>
        <v/>
      </c>
      <c r="D301" s="10" t="n"/>
      <c r="E301" s="10" t="n"/>
      <c r="F301" s="10" t="n"/>
      <c r="G301" s="11" t="n"/>
      <c r="H301" s="10" t="n"/>
      <c r="I301" s="11" t="n"/>
      <c r="J301" s="10" t="n"/>
      <c r="K301" s="13">
        <f>IF(D301="","",IF(H301="Cumplido",IF(I301="","SIN FECHA","CUMPLIDO"),IF(G301="","SIN PLAZO",IF(G301&lt;TODAY(),"VENCIDO",IF(G301-TODAY()&lt;=7,"POR VENCER","EN PLAZO")))))</f>
        <v/>
      </c>
      <c r="L301" s="13">
        <f>IF(K301="VENCIDO",TODAY()-G301,"")</f>
        <v/>
      </c>
    </row>
    <row r="302">
      <c r="A302" s="10" t="n"/>
      <c r="B302" s="10" t="n"/>
      <c r="C302" s="12">
        <f>IF(B302="","",IFERROR(INDEX(Actas!$B$5:$B$64,MATCH(B302,Actas!$A$5:$A$64,0)),""))</f>
        <v/>
      </c>
      <c r="D302" s="10" t="n"/>
      <c r="E302" s="10" t="n"/>
      <c r="F302" s="10" t="n"/>
      <c r="G302" s="11" t="n"/>
      <c r="H302" s="10" t="n"/>
      <c r="I302" s="11" t="n"/>
      <c r="J302" s="10" t="n"/>
      <c r="K302" s="13">
        <f>IF(D302="","",IF(H302="Cumplido",IF(I302="","SIN FECHA","CUMPLIDO"),IF(G302="","SIN PLAZO",IF(G302&lt;TODAY(),"VENCIDO",IF(G302-TODAY()&lt;=7,"POR VENCER","EN PLAZO")))))</f>
        <v/>
      </c>
      <c r="L302" s="13">
        <f>IF(K302="VENCIDO",TODAY()-G302,"")</f>
        <v/>
      </c>
    </row>
    <row r="303">
      <c r="A303" s="10" t="n"/>
      <c r="B303" s="10" t="n"/>
      <c r="C303" s="12">
        <f>IF(B303="","",IFERROR(INDEX(Actas!$B$5:$B$64,MATCH(B303,Actas!$A$5:$A$64,0)),""))</f>
        <v/>
      </c>
      <c r="D303" s="10" t="n"/>
      <c r="E303" s="10" t="n"/>
      <c r="F303" s="10" t="n"/>
      <c r="G303" s="11" t="n"/>
      <c r="H303" s="10" t="n"/>
      <c r="I303" s="11" t="n"/>
      <c r="J303" s="10" t="n"/>
      <c r="K303" s="13">
        <f>IF(D303="","",IF(H303="Cumplido",IF(I303="","SIN FECHA","CUMPLIDO"),IF(G303="","SIN PLAZO",IF(G303&lt;TODAY(),"VENCIDO",IF(G303-TODAY()&lt;=7,"POR VENCER","EN PLAZO")))))</f>
        <v/>
      </c>
      <c r="L303" s="13">
        <f>IF(K303="VENCIDO",TODAY()-G303,"")</f>
        <v/>
      </c>
    </row>
    <row r="304">
      <c r="A304" s="10" t="n"/>
      <c r="B304" s="10" t="n"/>
      <c r="C304" s="12">
        <f>IF(B304="","",IFERROR(INDEX(Actas!$B$5:$B$64,MATCH(B304,Actas!$A$5:$A$64,0)),""))</f>
        <v/>
      </c>
      <c r="D304" s="10" t="n"/>
      <c r="E304" s="10" t="n"/>
      <c r="F304" s="10" t="n"/>
      <c r="G304" s="11" t="n"/>
      <c r="H304" s="10" t="n"/>
      <c r="I304" s="11" t="n"/>
      <c r="J304" s="10" t="n"/>
      <c r="K304" s="13">
        <f>IF(D304="","",IF(H304="Cumplido",IF(I304="","SIN FECHA","CUMPLIDO"),IF(G304="","SIN PLAZO",IF(G304&lt;TODAY(),"VENCIDO",IF(G304-TODAY()&lt;=7,"POR VENCER","EN PLAZO")))))</f>
        <v/>
      </c>
      <c r="L304" s="13">
        <f>IF(K304="VENCIDO",TODAY()-G304,"")</f>
        <v/>
      </c>
    </row>
    <row r="305">
      <c r="A305" s="10" t="n"/>
      <c r="B305" s="10" t="n"/>
      <c r="C305" s="12">
        <f>IF(B305="","",IFERROR(INDEX(Actas!$B$5:$B$64,MATCH(B305,Actas!$A$5:$A$64,0)),""))</f>
        <v/>
      </c>
      <c r="D305" s="10" t="n"/>
      <c r="E305" s="10" t="n"/>
      <c r="F305" s="10" t="n"/>
      <c r="G305" s="11" t="n"/>
      <c r="H305" s="10" t="n"/>
      <c r="I305" s="11" t="n"/>
      <c r="J305" s="10" t="n"/>
      <c r="K305" s="13">
        <f>IF(D305="","",IF(H305="Cumplido",IF(I305="","SIN FECHA","CUMPLIDO"),IF(G305="","SIN PLAZO",IF(G305&lt;TODAY(),"VENCIDO",IF(G305-TODAY()&lt;=7,"POR VENCER","EN PLAZO")))))</f>
        <v/>
      </c>
      <c r="L305" s="13">
        <f>IF(K305="VENCIDO",TODAY()-G305,"")</f>
        <v/>
      </c>
    </row>
    <row r="306">
      <c r="A306" s="10" t="n"/>
      <c r="B306" s="10" t="n"/>
      <c r="C306" s="12">
        <f>IF(B306="","",IFERROR(INDEX(Actas!$B$5:$B$64,MATCH(B306,Actas!$A$5:$A$64,0)),""))</f>
        <v/>
      </c>
      <c r="D306" s="10" t="n"/>
      <c r="E306" s="10" t="n"/>
      <c r="F306" s="10" t="n"/>
      <c r="G306" s="11" t="n"/>
      <c r="H306" s="10" t="n"/>
      <c r="I306" s="11" t="n"/>
      <c r="J306" s="10" t="n"/>
      <c r="K306" s="13">
        <f>IF(D306="","",IF(H306="Cumplido",IF(I306="","SIN FECHA","CUMPLIDO"),IF(G306="","SIN PLAZO",IF(G306&lt;TODAY(),"VENCIDO",IF(G306-TODAY()&lt;=7,"POR VENCER","EN PLAZO")))))</f>
        <v/>
      </c>
      <c r="L306" s="13">
        <f>IF(K306="VENCIDO",TODAY()-G306,"")</f>
        <v/>
      </c>
    </row>
    <row r="307">
      <c r="A307" s="10" t="n"/>
      <c r="B307" s="10" t="n"/>
      <c r="C307" s="12">
        <f>IF(B307="","",IFERROR(INDEX(Actas!$B$5:$B$64,MATCH(B307,Actas!$A$5:$A$64,0)),""))</f>
        <v/>
      </c>
      <c r="D307" s="10" t="n"/>
      <c r="E307" s="10" t="n"/>
      <c r="F307" s="10" t="n"/>
      <c r="G307" s="11" t="n"/>
      <c r="H307" s="10" t="n"/>
      <c r="I307" s="11" t="n"/>
      <c r="J307" s="10" t="n"/>
      <c r="K307" s="13">
        <f>IF(D307="","",IF(H307="Cumplido",IF(I307="","SIN FECHA","CUMPLIDO"),IF(G307="","SIN PLAZO",IF(G307&lt;TODAY(),"VENCIDO",IF(G307-TODAY()&lt;=7,"POR VENCER","EN PLAZO")))))</f>
        <v/>
      </c>
      <c r="L307" s="13">
        <f>IF(K307="VENCIDO",TODAY()-G307,"")</f>
        <v/>
      </c>
    </row>
    <row r="308">
      <c r="A308" s="10" t="n"/>
      <c r="B308" s="10" t="n"/>
      <c r="C308" s="12">
        <f>IF(B308="","",IFERROR(INDEX(Actas!$B$5:$B$64,MATCH(B308,Actas!$A$5:$A$64,0)),""))</f>
        <v/>
      </c>
      <c r="D308" s="10" t="n"/>
      <c r="E308" s="10" t="n"/>
      <c r="F308" s="10" t="n"/>
      <c r="G308" s="11" t="n"/>
      <c r="H308" s="10" t="n"/>
      <c r="I308" s="11" t="n"/>
      <c r="J308" s="10" t="n"/>
      <c r="K308" s="13">
        <f>IF(D308="","",IF(H308="Cumplido",IF(I308="","SIN FECHA","CUMPLIDO"),IF(G308="","SIN PLAZO",IF(G308&lt;TODAY(),"VENCIDO",IF(G308-TODAY()&lt;=7,"POR VENCER","EN PLAZO")))))</f>
        <v/>
      </c>
      <c r="L308" s="13">
        <f>IF(K308="VENCIDO",TODAY()-G308,"")</f>
        <v/>
      </c>
    </row>
    <row r="309">
      <c r="A309" s="10" t="n"/>
      <c r="B309" s="10" t="n"/>
      <c r="C309" s="12">
        <f>IF(B309="","",IFERROR(INDEX(Actas!$B$5:$B$64,MATCH(B309,Actas!$A$5:$A$64,0)),""))</f>
        <v/>
      </c>
      <c r="D309" s="10" t="n"/>
      <c r="E309" s="10" t="n"/>
      <c r="F309" s="10" t="n"/>
      <c r="G309" s="11" t="n"/>
      <c r="H309" s="10" t="n"/>
      <c r="I309" s="11" t="n"/>
      <c r="J309" s="10" t="n"/>
      <c r="K309" s="13">
        <f>IF(D309="","",IF(H309="Cumplido",IF(I309="","SIN FECHA","CUMPLIDO"),IF(G309="","SIN PLAZO",IF(G309&lt;TODAY(),"VENCIDO",IF(G309-TODAY()&lt;=7,"POR VENCER","EN PLAZO")))))</f>
        <v/>
      </c>
      <c r="L309" s="13">
        <f>IF(K309="VENCIDO",TODAY()-G309,"")</f>
        <v/>
      </c>
    </row>
    <row r="310">
      <c r="A310" s="10" t="n"/>
      <c r="B310" s="10" t="n"/>
      <c r="C310" s="12">
        <f>IF(B310="","",IFERROR(INDEX(Actas!$B$5:$B$64,MATCH(B310,Actas!$A$5:$A$64,0)),""))</f>
        <v/>
      </c>
      <c r="D310" s="10" t="n"/>
      <c r="E310" s="10" t="n"/>
      <c r="F310" s="10" t="n"/>
      <c r="G310" s="11" t="n"/>
      <c r="H310" s="10" t="n"/>
      <c r="I310" s="11" t="n"/>
      <c r="J310" s="10" t="n"/>
      <c r="K310" s="13">
        <f>IF(D310="","",IF(H310="Cumplido",IF(I310="","SIN FECHA","CUMPLIDO"),IF(G310="","SIN PLAZO",IF(G310&lt;TODAY(),"VENCIDO",IF(G310-TODAY()&lt;=7,"POR VENCER","EN PLAZO")))))</f>
        <v/>
      </c>
      <c r="L310" s="13">
        <f>IF(K310="VENCIDO",TODAY()-G310,"")</f>
        <v/>
      </c>
    </row>
    <row r="311">
      <c r="A311" s="10" t="n"/>
      <c r="B311" s="10" t="n"/>
      <c r="C311" s="12">
        <f>IF(B311="","",IFERROR(INDEX(Actas!$B$5:$B$64,MATCH(B311,Actas!$A$5:$A$64,0)),""))</f>
        <v/>
      </c>
      <c r="D311" s="10" t="n"/>
      <c r="E311" s="10" t="n"/>
      <c r="F311" s="10" t="n"/>
      <c r="G311" s="11" t="n"/>
      <c r="H311" s="10" t="n"/>
      <c r="I311" s="11" t="n"/>
      <c r="J311" s="10" t="n"/>
      <c r="K311" s="13">
        <f>IF(D311="","",IF(H311="Cumplido",IF(I311="","SIN FECHA","CUMPLIDO"),IF(G311="","SIN PLAZO",IF(G311&lt;TODAY(),"VENCIDO",IF(G311-TODAY()&lt;=7,"POR VENCER","EN PLAZO")))))</f>
        <v/>
      </c>
      <c r="L311" s="13">
        <f>IF(K311="VENCIDO",TODAY()-G311,"")</f>
        <v/>
      </c>
    </row>
    <row r="312">
      <c r="A312" s="10" t="n"/>
      <c r="B312" s="10" t="n"/>
      <c r="C312" s="12">
        <f>IF(B312="","",IFERROR(INDEX(Actas!$B$5:$B$64,MATCH(B312,Actas!$A$5:$A$64,0)),""))</f>
        <v/>
      </c>
      <c r="D312" s="10" t="n"/>
      <c r="E312" s="10" t="n"/>
      <c r="F312" s="10" t="n"/>
      <c r="G312" s="11" t="n"/>
      <c r="H312" s="10" t="n"/>
      <c r="I312" s="11" t="n"/>
      <c r="J312" s="10" t="n"/>
      <c r="K312" s="13">
        <f>IF(D312="","",IF(H312="Cumplido",IF(I312="","SIN FECHA","CUMPLIDO"),IF(G312="","SIN PLAZO",IF(G312&lt;TODAY(),"VENCIDO",IF(G312-TODAY()&lt;=7,"POR VENCER","EN PLAZO")))))</f>
        <v/>
      </c>
      <c r="L312" s="13">
        <f>IF(K312="VENCIDO",TODAY()-G312,"")</f>
        <v/>
      </c>
    </row>
    <row r="313">
      <c r="A313" s="10" t="n"/>
      <c r="B313" s="10" t="n"/>
      <c r="C313" s="12">
        <f>IF(B313="","",IFERROR(INDEX(Actas!$B$5:$B$64,MATCH(B313,Actas!$A$5:$A$64,0)),""))</f>
        <v/>
      </c>
      <c r="D313" s="10" t="n"/>
      <c r="E313" s="10" t="n"/>
      <c r="F313" s="10" t="n"/>
      <c r="G313" s="11" t="n"/>
      <c r="H313" s="10" t="n"/>
      <c r="I313" s="11" t="n"/>
      <c r="J313" s="10" t="n"/>
      <c r="K313" s="13">
        <f>IF(D313="","",IF(H313="Cumplido",IF(I313="","SIN FECHA","CUMPLIDO"),IF(G313="","SIN PLAZO",IF(G313&lt;TODAY(),"VENCIDO",IF(G313-TODAY()&lt;=7,"POR VENCER","EN PLAZO")))))</f>
        <v/>
      </c>
      <c r="L313" s="13">
        <f>IF(K313="VENCIDO",TODAY()-G313,"")</f>
        <v/>
      </c>
    </row>
    <row r="314">
      <c r="A314" s="10" t="n"/>
      <c r="B314" s="10" t="n"/>
      <c r="C314" s="12">
        <f>IF(B314="","",IFERROR(INDEX(Actas!$B$5:$B$64,MATCH(B314,Actas!$A$5:$A$64,0)),""))</f>
        <v/>
      </c>
      <c r="D314" s="10" t="n"/>
      <c r="E314" s="10" t="n"/>
      <c r="F314" s="10" t="n"/>
      <c r="G314" s="11" t="n"/>
      <c r="H314" s="10" t="n"/>
      <c r="I314" s="11" t="n"/>
      <c r="J314" s="10" t="n"/>
      <c r="K314" s="13">
        <f>IF(D314="","",IF(H314="Cumplido",IF(I314="","SIN FECHA","CUMPLIDO"),IF(G314="","SIN PLAZO",IF(G314&lt;TODAY(),"VENCIDO",IF(G314-TODAY()&lt;=7,"POR VENCER","EN PLAZO")))))</f>
        <v/>
      </c>
      <c r="L314" s="13">
        <f>IF(K314="VENCIDO",TODAY()-G314,"")</f>
        <v/>
      </c>
    </row>
    <row r="315">
      <c r="A315" s="10" t="n"/>
      <c r="B315" s="10" t="n"/>
      <c r="C315" s="12">
        <f>IF(B315="","",IFERROR(INDEX(Actas!$B$5:$B$64,MATCH(B315,Actas!$A$5:$A$64,0)),""))</f>
        <v/>
      </c>
      <c r="D315" s="10" t="n"/>
      <c r="E315" s="10" t="n"/>
      <c r="F315" s="10" t="n"/>
      <c r="G315" s="11" t="n"/>
      <c r="H315" s="10" t="n"/>
      <c r="I315" s="11" t="n"/>
      <c r="J315" s="10" t="n"/>
      <c r="K315" s="13">
        <f>IF(D315="","",IF(H315="Cumplido",IF(I315="","SIN FECHA","CUMPLIDO"),IF(G315="","SIN PLAZO",IF(G315&lt;TODAY(),"VENCIDO",IF(G315-TODAY()&lt;=7,"POR VENCER","EN PLAZO")))))</f>
        <v/>
      </c>
      <c r="L315" s="13">
        <f>IF(K315="VENCIDO",TODAY()-G315,"")</f>
        <v/>
      </c>
    </row>
    <row r="316">
      <c r="A316" s="10" t="n"/>
      <c r="B316" s="10" t="n"/>
      <c r="C316" s="12">
        <f>IF(B316="","",IFERROR(INDEX(Actas!$B$5:$B$64,MATCH(B316,Actas!$A$5:$A$64,0)),""))</f>
        <v/>
      </c>
      <c r="D316" s="10" t="n"/>
      <c r="E316" s="10" t="n"/>
      <c r="F316" s="10" t="n"/>
      <c r="G316" s="11" t="n"/>
      <c r="H316" s="10" t="n"/>
      <c r="I316" s="11" t="n"/>
      <c r="J316" s="10" t="n"/>
      <c r="K316" s="13">
        <f>IF(D316="","",IF(H316="Cumplido",IF(I316="","SIN FECHA","CUMPLIDO"),IF(G316="","SIN PLAZO",IF(G316&lt;TODAY(),"VENCIDO",IF(G316-TODAY()&lt;=7,"POR VENCER","EN PLAZO")))))</f>
        <v/>
      </c>
      <c r="L316" s="13">
        <f>IF(K316="VENCIDO",TODAY()-G316,"")</f>
        <v/>
      </c>
    </row>
    <row r="317">
      <c r="A317" s="10" t="n"/>
      <c r="B317" s="10" t="n"/>
      <c r="C317" s="12">
        <f>IF(B317="","",IFERROR(INDEX(Actas!$B$5:$B$64,MATCH(B317,Actas!$A$5:$A$64,0)),""))</f>
        <v/>
      </c>
      <c r="D317" s="10" t="n"/>
      <c r="E317" s="10" t="n"/>
      <c r="F317" s="10" t="n"/>
      <c r="G317" s="11" t="n"/>
      <c r="H317" s="10" t="n"/>
      <c r="I317" s="11" t="n"/>
      <c r="J317" s="10" t="n"/>
      <c r="K317" s="13">
        <f>IF(D317="","",IF(H317="Cumplido",IF(I317="","SIN FECHA","CUMPLIDO"),IF(G317="","SIN PLAZO",IF(G317&lt;TODAY(),"VENCIDO",IF(G317-TODAY()&lt;=7,"POR VENCER","EN PLAZO")))))</f>
        <v/>
      </c>
      <c r="L317" s="13">
        <f>IF(K317="VENCIDO",TODAY()-G317,"")</f>
        <v/>
      </c>
    </row>
    <row r="318">
      <c r="A318" s="10" t="n"/>
      <c r="B318" s="10" t="n"/>
      <c r="C318" s="12">
        <f>IF(B318="","",IFERROR(INDEX(Actas!$B$5:$B$64,MATCH(B318,Actas!$A$5:$A$64,0)),""))</f>
        <v/>
      </c>
      <c r="D318" s="10" t="n"/>
      <c r="E318" s="10" t="n"/>
      <c r="F318" s="10" t="n"/>
      <c r="G318" s="11" t="n"/>
      <c r="H318" s="10" t="n"/>
      <c r="I318" s="11" t="n"/>
      <c r="J318" s="10" t="n"/>
      <c r="K318" s="13">
        <f>IF(D318="","",IF(H318="Cumplido",IF(I318="","SIN FECHA","CUMPLIDO"),IF(G318="","SIN PLAZO",IF(G318&lt;TODAY(),"VENCIDO",IF(G318-TODAY()&lt;=7,"POR VENCER","EN PLAZO")))))</f>
        <v/>
      </c>
      <c r="L318" s="13">
        <f>IF(K318="VENCIDO",TODAY()-G318,"")</f>
        <v/>
      </c>
    </row>
    <row r="319">
      <c r="A319" s="10" t="n"/>
      <c r="B319" s="10" t="n"/>
      <c r="C319" s="12">
        <f>IF(B319="","",IFERROR(INDEX(Actas!$B$5:$B$64,MATCH(B319,Actas!$A$5:$A$64,0)),""))</f>
        <v/>
      </c>
      <c r="D319" s="10" t="n"/>
      <c r="E319" s="10" t="n"/>
      <c r="F319" s="10" t="n"/>
      <c r="G319" s="11" t="n"/>
      <c r="H319" s="10" t="n"/>
      <c r="I319" s="11" t="n"/>
      <c r="J319" s="10" t="n"/>
      <c r="K319" s="13">
        <f>IF(D319="","",IF(H319="Cumplido",IF(I319="","SIN FECHA","CUMPLIDO"),IF(G319="","SIN PLAZO",IF(G319&lt;TODAY(),"VENCIDO",IF(G319-TODAY()&lt;=7,"POR VENCER","EN PLAZO")))))</f>
        <v/>
      </c>
      <c r="L319" s="13">
        <f>IF(K319="VENCIDO",TODAY()-G319,"")</f>
        <v/>
      </c>
    </row>
    <row r="320">
      <c r="A320" s="10" t="n"/>
      <c r="B320" s="10" t="n"/>
      <c r="C320" s="12">
        <f>IF(B320="","",IFERROR(INDEX(Actas!$B$5:$B$64,MATCH(B320,Actas!$A$5:$A$64,0)),""))</f>
        <v/>
      </c>
      <c r="D320" s="10" t="n"/>
      <c r="E320" s="10" t="n"/>
      <c r="F320" s="10" t="n"/>
      <c r="G320" s="11" t="n"/>
      <c r="H320" s="10" t="n"/>
      <c r="I320" s="11" t="n"/>
      <c r="J320" s="10" t="n"/>
      <c r="K320" s="13">
        <f>IF(D320="","",IF(H320="Cumplido",IF(I320="","SIN FECHA","CUMPLIDO"),IF(G320="","SIN PLAZO",IF(G320&lt;TODAY(),"VENCIDO",IF(G320-TODAY()&lt;=7,"POR VENCER","EN PLAZO")))))</f>
        <v/>
      </c>
      <c r="L320" s="13">
        <f>IF(K320="VENCIDO",TODAY()-G320,"")</f>
        <v/>
      </c>
    </row>
    <row r="321">
      <c r="A321" s="10" t="n"/>
      <c r="B321" s="10" t="n"/>
      <c r="C321" s="12">
        <f>IF(B321="","",IFERROR(INDEX(Actas!$B$5:$B$64,MATCH(B321,Actas!$A$5:$A$64,0)),""))</f>
        <v/>
      </c>
      <c r="D321" s="10" t="n"/>
      <c r="E321" s="10" t="n"/>
      <c r="F321" s="10" t="n"/>
      <c r="G321" s="11" t="n"/>
      <c r="H321" s="10" t="n"/>
      <c r="I321" s="11" t="n"/>
      <c r="J321" s="10" t="n"/>
      <c r="K321" s="13">
        <f>IF(D321="","",IF(H321="Cumplido",IF(I321="","SIN FECHA","CUMPLIDO"),IF(G321="","SIN PLAZO",IF(G321&lt;TODAY(),"VENCIDO",IF(G321-TODAY()&lt;=7,"POR VENCER","EN PLAZO")))))</f>
        <v/>
      </c>
      <c r="L321" s="13">
        <f>IF(K321="VENCIDO",TODAY()-G321,"")</f>
        <v/>
      </c>
    </row>
    <row r="322">
      <c r="A322" s="10" t="n"/>
      <c r="B322" s="10" t="n"/>
      <c r="C322" s="12">
        <f>IF(B322="","",IFERROR(INDEX(Actas!$B$5:$B$64,MATCH(B322,Actas!$A$5:$A$64,0)),""))</f>
        <v/>
      </c>
      <c r="D322" s="10" t="n"/>
      <c r="E322" s="10" t="n"/>
      <c r="F322" s="10" t="n"/>
      <c r="G322" s="11" t="n"/>
      <c r="H322" s="10" t="n"/>
      <c r="I322" s="11" t="n"/>
      <c r="J322" s="10" t="n"/>
      <c r="K322" s="13">
        <f>IF(D322="","",IF(H322="Cumplido",IF(I322="","SIN FECHA","CUMPLIDO"),IF(G322="","SIN PLAZO",IF(G322&lt;TODAY(),"VENCIDO",IF(G322-TODAY()&lt;=7,"POR VENCER","EN PLAZO")))))</f>
        <v/>
      </c>
      <c r="L322" s="13">
        <f>IF(K322="VENCIDO",TODAY()-G322,"")</f>
        <v/>
      </c>
    </row>
    <row r="323">
      <c r="A323" s="10" t="n"/>
      <c r="B323" s="10" t="n"/>
      <c r="C323" s="12">
        <f>IF(B323="","",IFERROR(INDEX(Actas!$B$5:$B$64,MATCH(B323,Actas!$A$5:$A$64,0)),""))</f>
        <v/>
      </c>
      <c r="D323" s="10" t="n"/>
      <c r="E323" s="10" t="n"/>
      <c r="F323" s="10" t="n"/>
      <c r="G323" s="11" t="n"/>
      <c r="H323" s="10" t="n"/>
      <c r="I323" s="11" t="n"/>
      <c r="J323" s="10" t="n"/>
      <c r="K323" s="13">
        <f>IF(D323="","",IF(H323="Cumplido",IF(I323="","SIN FECHA","CUMPLIDO"),IF(G323="","SIN PLAZO",IF(G323&lt;TODAY(),"VENCIDO",IF(G323-TODAY()&lt;=7,"POR VENCER","EN PLAZO")))))</f>
        <v/>
      </c>
      <c r="L323" s="13">
        <f>IF(K323="VENCIDO",TODAY()-G323,"")</f>
        <v/>
      </c>
    </row>
    <row r="324">
      <c r="A324" s="10" t="n"/>
      <c r="B324" s="10" t="n"/>
      <c r="C324" s="12">
        <f>IF(B324="","",IFERROR(INDEX(Actas!$B$5:$B$64,MATCH(B324,Actas!$A$5:$A$64,0)),""))</f>
        <v/>
      </c>
      <c r="D324" s="10" t="n"/>
      <c r="E324" s="10" t="n"/>
      <c r="F324" s="10" t="n"/>
      <c r="G324" s="11" t="n"/>
      <c r="H324" s="10" t="n"/>
      <c r="I324" s="11" t="n"/>
      <c r="J324" s="10" t="n"/>
      <c r="K324" s="13">
        <f>IF(D324="","",IF(H324="Cumplido",IF(I324="","SIN FECHA","CUMPLIDO"),IF(G324="","SIN PLAZO",IF(G324&lt;TODAY(),"VENCIDO",IF(G324-TODAY()&lt;=7,"POR VENCER","EN PLAZO")))))</f>
        <v/>
      </c>
      <c r="L324" s="13">
        <f>IF(K324="VENCIDO",TODAY()-G324,"")</f>
        <v/>
      </c>
    </row>
    <row r="325">
      <c r="A325" s="10" t="n"/>
      <c r="B325" s="10" t="n"/>
      <c r="C325" s="12">
        <f>IF(B325="","",IFERROR(INDEX(Actas!$B$5:$B$64,MATCH(B325,Actas!$A$5:$A$64,0)),""))</f>
        <v/>
      </c>
      <c r="D325" s="10" t="n"/>
      <c r="E325" s="10" t="n"/>
      <c r="F325" s="10" t="n"/>
      <c r="G325" s="11" t="n"/>
      <c r="H325" s="10" t="n"/>
      <c r="I325" s="11" t="n"/>
      <c r="J325" s="10" t="n"/>
      <c r="K325" s="13">
        <f>IF(D325="","",IF(H325="Cumplido",IF(I325="","SIN FECHA","CUMPLIDO"),IF(G325="","SIN PLAZO",IF(G325&lt;TODAY(),"VENCIDO",IF(G325-TODAY()&lt;=7,"POR VENCER","EN PLAZO")))))</f>
        <v/>
      </c>
      <c r="L325" s="13">
        <f>IF(K325="VENCIDO",TODAY()-G325,"")</f>
        <v/>
      </c>
    </row>
    <row r="326">
      <c r="A326" s="10" t="n"/>
      <c r="B326" s="10" t="n"/>
      <c r="C326" s="12">
        <f>IF(B326="","",IFERROR(INDEX(Actas!$B$5:$B$64,MATCH(B326,Actas!$A$5:$A$64,0)),""))</f>
        <v/>
      </c>
      <c r="D326" s="10" t="n"/>
      <c r="E326" s="10" t="n"/>
      <c r="F326" s="10" t="n"/>
      <c r="G326" s="11" t="n"/>
      <c r="H326" s="10" t="n"/>
      <c r="I326" s="11" t="n"/>
      <c r="J326" s="10" t="n"/>
      <c r="K326" s="13">
        <f>IF(D326="","",IF(H326="Cumplido",IF(I326="","SIN FECHA","CUMPLIDO"),IF(G326="","SIN PLAZO",IF(G326&lt;TODAY(),"VENCIDO",IF(G326-TODAY()&lt;=7,"POR VENCER","EN PLAZO")))))</f>
        <v/>
      </c>
      <c r="L326" s="13">
        <f>IF(K326="VENCIDO",TODAY()-G326,"")</f>
        <v/>
      </c>
    </row>
    <row r="327">
      <c r="A327" s="10" t="n"/>
      <c r="B327" s="10" t="n"/>
      <c r="C327" s="12">
        <f>IF(B327="","",IFERROR(INDEX(Actas!$B$5:$B$64,MATCH(B327,Actas!$A$5:$A$64,0)),""))</f>
        <v/>
      </c>
      <c r="D327" s="10" t="n"/>
      <c r="E327" s="10" t="n"/>
      <c r="F327" s="10" t="n"/>
      <c r="G327" s="11" t="n"/>
      <c r="H327" s="10" t="n"/>
      <c r="I327" s="11" t="n"/>
      <c r="J327" s="10" t="n"/>
      <c r="K327" s="13">
        <f>IF(D327="","",IF(H327="Cumplido",IF(I327="","SIN FECHA","CUMPLIDO"),IF(G327="","SIN PLAZO",IF(G327&lt;TODAY(),"VENCIDO",IF(G327-TODAY()&lt;=7,"POR VENCER","EN PLAZO")))))</f>
        <v/>
      </c>
      <c r="L327" s="13">
        <f>IF(K327="VENCIDO",TODAY()-G327,"")</f>
        <v/>
      </c>
    </row>
    <row r="328">
      <c r="A328" s="10" t="n"/>
      <c r="B328" s="10" t="n"/>
      <c r="C328" s="12">
        <f>IF(B328="","",IFERROR(INDEX(Actas!$B$5:$B$64,MATCH(B328,Actas!$A$5:$A$64,0)),""))</f>
        <v/>
      </c>
      <c r="D328" s="10" t="n"/>
      <c r="E328" s="10" t="n"/>
      <c r="F328" s="10" t="n"/>
      <c r="G328" s="11" t="n"/>
      <c r="H328" s="10" t="n"/>
      <c r="I328" s="11" t="n"/>
      <c r="J328" s="10" t="n"/>
      <c r="K328" s="13">
        <f>IF(D328="","",IF(H328="Cumplido",IF(I328="","SIN FECHA","CUMPLIDO"),IF(G328="","SIN PLAZO",IF(G328&lt;TODAY(),"VENCIDO",IF(G328-TODAY()&lt;=7,"POR VENCER","EN PLAZO")))))</f>
        <v/>
      </c>
      <c r="L328" s="13">
        <f>IF(K328="VENCIDO",TODAY()-G328,"")</f>
        <v/>
      </c>
    </row>
    <row r="329">
      <c r="A329" s="10" t="n"/>
      <c r="B329" s="10" t="n"/>
      <c r="C329" s="12">
        <f>IF(B329="","",IFERROR(INDEX(Actas!$B$5:$B$64,MATCH(B329,Actas!$A$5:$A$64,0)),""))</f>
        <v/>
      </c>
      <c r="D329" s="10" t="n"/>
      <c r="E329" s="10" t="n"/>
      <c r="F329" s="10" t="n"/>
      <c r="G329" s="11" t="n"/>
      <c r="H329" s="10" t="n"/>
      <c r="I329" s="11" t="n"/>
      <c r="J329" s="10" t="n"/>
      <c r="K329" s="13">
        <f>IF(D329="","",IF(H329="Cumplido",IF(I329="","SIN FECHA","CUMPLIDO"),IF(G329="","SIN PLAZO",IF(G329&lt;TODAY(),"VENCIDO",IF(G329-TODAY()&lt;=7,"POR VENCER","EN PLAZO")))))</f>
        <v/>
      </c>
      <c r="L329" s="13">
        <f>IF(K329="VENCIDO",TODAY()-G329,"")</f>
        <v/>
      </c>
    </row>
    <row r="330">
      <c r="A330" s="10" t="n"/>
      <c r="B330" s="10" t="n"/>
      <c r="C330" s="12">
        <f>IF(B330="","",IFERROR(INDEX(Actas!$B$5:$B$64,MATCH(B330,Actas!$A$5:$A$64,0)),""))</f>
        <v/>
      </c>
      <c r="D330" s="10" t="n"/>
      <c r="E330" s="10" t="n"/>
      <c r="F330" s="10" t="n"/>
      <c r="G330" s="11" t="n"/>
      <c r="H330" s="10" t="n"/>
      <c r="I330" s="11" t="n"/>
      <c r="J330" s="10" t="n"/>
      <c r="K330" s="13">
        <f>IF(D330="","",IF(H330="Cumplido",IF(I330="","SIN FECHA","CUMPLIDO"),IF(G330="","SIN PLAZO",IF(G330&lt;TODAY(),"VENCIDO",IF(G330-TODAY()&lt;=7,"POR VENCER","EN PLAZO")))))</f>
        <v/>
      </c>
      <c r="L330" s="13">
        <f>IF(K330="VENCIDO",TODAY()-G330,"")</f>
        <v/>
      </c>
    </row>
    <row r="331">
      <c r="A331" s="10" t="n"/>
      <c r="B331" s="10" t="n"/>
      <c r="C331" s="12">
        <f>IF(B331="","",IFERROR(INDEX(Actas!$B$5:$B$64,MATCH(B331,Actas!$A$5:$A$64,0)),""))</f>
        <v/>
      </c>
      <c r="D331" s="10" t="n"/>
      <c r="E331" s="10" t="n"/>
      <c r="F331" s="10" t="n"/>
      <c r="G331" s="11" t="n"/>
      <c r="H331" s="10" t="n"/>
      <c r="I331" s="11" t="n"/>
      <c r="J331" s="10" t="n"/>
      <c r="K331" s="13">
        <f>IF(D331="","",IF(H331="Cumplido",IF(I331="","SIN FECHA","CUMPLIDO"),IF(G331="","SIN PLAZO",IF(G331&lt;TODAY(),"VENCIDO",IF(G331-TODAY()&lt;=7,"POR VENCER","EN PLAZO")))))</f>
        <v/>
      </c>
      <c r="L331" s="13">
        <f>IF(K331="VENCIDO",TODAY()-G331,"")</f>
        <v/>
      </c>
    </row>
    <row r="332">
      <c r="A332" s="10" t="n"/>
      <c r="B332" s="10" t="n"/>
      <c r="C332" s="12">
        <f>IF(B332="","",IFERROR(INDEX(Actas!$B$5:$B$64,MATCH(B332,Actas!$A$5:$A$64,0)),""))</f>
        <v/>
      </c>
      <c r="D332" s="10" t="n"/>
      <c r="E332" s="10" t="n"/>
      <c r="F332" s="10" t="n"/>
      <c r="G332" s="11" t="n"/>
      <c r="H332" s="10" t="n"/>
      <c r="I332" s="11" t="n"/>
      <c r="J332" s="10" t="n"/>
      <c r="K332" s="13">
        <f>IF(D332="","",IF(H332="Cumplido",IF(I332="","SIN FECHA","CUMPLIDO"),IF(G332="","SIN PLAZO",IF(G332&lt;TODAY(),"VENCIDO",IF(G332-TODAY()&lt;=7,"POR VENCER","EN PLAZO")))))</f>
        <v/>
      </c>
      <c r="L332" s="13">
        <f>IF(K332="VENCIDO",TODAY()-G332,"")</f>
        <v/>
      </c>
    </row>
    <row r="333">
      <c r="A333" s="10" t="n"/>
      <c r="B333" s="10" t="n"/>
      <c r="C333" s="12">
        <f>IF(B333="","",IFERROR(INDEX(Actas!$B$5:$B$64,MATCH(B333,Actas!$A$5:$A$64,0)),""))</f>
        <v/>
      </c>
      <c r="D333" s="10" t="n"/>
      <c r="E333" s="10" t="n"/>
      <c r="F333" s="10" t="n"/>
      <c r="G333" s="11" t="n"/>
      <c r="H333" s="10" t="n"/>
      <c r="I333" s="11" t="n"/>
      <c r="J333" s="10" t="n"/>
      <c r="K333" s="13">
        <f>IF(D333="","",IF(H333="Cumplido",IF(I333="","SIN FECHA","CUMPLIDO"),IF(G333="","SIN PLAZO",IF(G333&lt;TODAY(),"VENCIDO",IF(G333-TODAY()&lt;=7,"POR VENCER","EN PLAZO")))))</f>
        <v/>
      </c>
      <c r="L333" s="13">
        <f>IF(K333="VENCIDO",TODAY()-G333,"")</f>
        <v/>
      </c>
    </row>
    <row r="334">
      <c r="A334" s="10" t="n"/>
      <c r="B334" s="10" t="n"/>
      <c r="C334" s="12">
        <f>IF(B334="","",IFERROR(INDEX(Actas!$B$5:$B$64,MATCH(B334,Actas!$A$5:$A$64,0)),""))</f>
        <v/>
      </c>
      <c r="D334" s="10" t="n"/>
      <c r="E334" s="10" t="n"/>
      <c r="F334" s="10" t="n"/>
      <c r="G334" s="11" t="n"/>
      <c r="H334" s="10" t="n"/>
      <c r="I334" s="11" t="n"/>
      <c r="J334" s="10" t="n"/>
      <c r="K334" s="13">
        <f>IF(D334="","",IF(H334="Cumplido",IF(I334="","SIN FECHA","CUMPLIDO"),IF(G334="","SIN PLAZO",IF(G334&lt;TODAY(),"VENCIDO",IF(G334-TODAY()&lt;=7,"POR VENCER","EN PLAZO")))))</f>
        <v/>
      </c>
      <c r="L334" s="13">
        <f>IF(K334="VENCIDO",TODAY()-G334,"")</f>
        <v/>
      </c>
    </row>
    <row r="335">
      <c r="A335" s="10" t="n"/>
      <c r="B335" s="10" t="n"/>
      <c r="C335" s="12">
        <f>IF(B335="","",IFERROR(INDEX(Actas!$B$5:$B$64,MATCH(B335,Actas!$A$5:$A$64,0)),""))</f>
        <v/>
      </c>
      <c r="D335" s="10" t="n"/>
      <c r="E335" s="10" t="n"/>
      <c r="F335" s="10" t="n"/>
      <c r="G335" s="11" t="n"/>
      <c r="H335" s="10" t="n"/>
      <c r="I335" s="11" t="n"/>
      <c r="J335" s="10" t="n"/>
      <c r="K335" s="13">
        <f>IF(D335="","",IF(H335="Cumplido",IF(I335="","SIN FECHA","CUMPLIDO"),IF(G335="","SIN PLAZO",IF(G335&lt;TODAY(),"VENCIDO",IF(G335-TODAY()&lt;=7,"POR VENCER","EN PLAZO")))))</f>
        <v/>
      </c>
      <c r="L335" s="13">
        <f>IF(K335="VENCIDO",TODAY()-G335,"")</f>
        <v/>
      </c>
    </row>
    <row r="336">
      <c r="A336" s="10" t="n"/>
      <c r="B336" s="10" t="n"/>
      <c r="C336" s="12">
        <f>IF(B336="","",IFERROR(INDEX(Actas!$B$5:$B$64,MATCH(B336,Actas!$A$5:$A$64,0)),""))</f>
        <v/>
      </c>
      <c r="D336" s="10" t="n"/>
      <c r="E336" s="10" t="n"/>
      <c r="F336" s="10" t="n"/>
      <c r="G336" s="11" t="n"/>
      <c r="H336" s="10" t="n"/>
      <c r="I336" s="11" t="n"/>
      <c r="J336" s="10" t="n"/>
      <c r="K336" s="13">
        <f>IF(D336="","",IF(H336="Cumplido",IF(I336="","SIN FECHA","CUMPLIDO"),IF(G336="","SIN PLAZO",IF(G336&lt;TODAY(),"VENCIDO",IF(G336-TODAY()&lt;=7,"POR VENCER","EN PLAZO")))))</f>
        <v/>
      </c>
      <c r="L336" s="13">
        <f>IF(K336="VENCIDO",TODAY()-G336,"")</f>
        <v/>
      </c>
    </row>
    <row r="337">
      <c r="A337" s="10" t="n"/>
      <c r="B337" s="10" t="n"/>
      <c r="C337" s="12">
        <f>IF(B337="","",IFERROR(INDEX(Actas!$B$5:$B$64,MATCH(B337,Actas!$A$5:$A$64,0)),""))</f>
        <v/>
      </c>
      <c r="D337" s="10" t="n"/>
      <c r="E337" s="10" t="n"/>
      <c r="F337" s="10" t="n"/>
      <c r="G337" s="11" t="n"/>
      <c r="H337" s="10" t="n"/>
      <c r="I337" s="11" t="n"/>
      <c r="J337" s="10" t="n"/>
      <c r="K337" s="13">
        <f>IF(D337="","",IF(H337="Cumplido",IF(I337="","SIN FECHA","CUMPLIDO"),IF(G337="","SIN PLAZO",IF(G337&lt;TODAY(),"VENCIDO",IF(G337-TODAY()&lt;=7,"POR VENCER","EN PLAZO")))))</f>
        <v/>
      </c>
      <c r="L337" s="13">
        <f>IF(K337="VENCIDO",TODAY()-G337,"")</f>
        <v/>
      </c>
    </row>
    <row r="338">
      <c r="A338" s="10" t="n"/>
      <c r="B338" s="10" t="n"/>
      <c r="C338" s="12">
        <f>IF(B338="","",IFERROR(INDEX(Actas!$B$5:$B$64,MATCH(B338,Actas!$A$5:$A$64,0)),""))</f>
        <v/>
      </c>
      <c r="D338" s="10" t="n"/>
      <c r="E338" s="10" t="n"/>
      <c r="F338" s="10" t="n"/>
      <c r="G338" s="11" t="n"/>
      <c r="H338" s="10" t="n"/>
      <c r="I338" s="11" t="n"/>
      <c r="J338" s="10" t="n"/>
      <c r="K338" s="13">
        <f>IF(D338="","",IF(H338="Cumplido",IF(I338="","SIN FECHA","CUMPLIDO"),IF(G338="","SIN PLAZO",IF(G338&lt;TODAY(),"VENCIDO",IF(G338-TODAY()&lt;=7,"POR VENCER","EN PLAZO")))))</f>
        <v/>
      </c>
      <c r="L338" s="13">
        <f>IF(K338="VENCIDO",TODAY()-G338,"")</f>
        <v/>
      </c>
    </row>
    <row r="339">
      <c r="A339" s="10" t="n"/>
      <c r="B339" s="10" t="n"/>
      <c r="C339" s="12">
        <f>IF(B339="","",IFERROR(INDEX(Actas!$B$5:$B$64,MATCH(B339,Actas!$A$5:$A$64,0)),""))</f>
        <v/>
      </c>
      <c r="D339" s="10" t="n"/>
      <c r="E339" s="10" t="n"/>
      <c r="F339" s="10" t="n"/>
      <c r="G339" s="11" t="n"/>
      <c r="H339" s="10" t="n"/>
      <c r="I339" s="11" t="n"/>
      <c r="J339" s="10" t="n"/>
      <c r="K339" s="13">
        <f>IF(D339="","",IF(H339="Cumplido",IF(I339="","SIN FECHA","CUMPLIDO"),IF(G339="","SIN PLAZO",IF(G339&lt;TODAY(),"VENCIDO",IF(G339-TODAY()&lt;=7,"POR VENCER","EN PLAZO")))))</f>
        <v/>
      </c>
      <c r="L339" s="13">
        <f>IF(K339="VENCIDO",TODAY()-G339,"")</f>
        <v/>
      </c>
    </row>
    <row r="340">
      <c r="A340" s="10" t="n"/>
      <c r="B340" s="10" t="n"/>
      <c r="C340" s="12">
        <f>IF(B340="","",IFERROR(INDEX(Actas!$B$5:$B$64,MATCH(B340,Actas!$A$5:$A$64,0)),""))</f>
        <v/>
      </c>
      <c r="D340" s="10" t="n"/>
      <c r="E340" s="10" t="n"/>
      <c r="F340" s="10" t="n"/>
      <c r="G340" s="11" t="n"/>
      <c r="H340" s="10" t="n"/>
      <c r="I340" s="11" t="n"/>
      <c r="J340" s="10" t="n"/>
      <c r="K340" s="13">
        <f>IF(D340="","",IF(H340="Cumplido",IF(I340="","SIN FECHA","CUMPLIDO"),IF(G340="","SIN PLAZO",IF(G340&lt;TODAY(),"VENCIDO",IF(G340-TODAY()&lt;=7,"POR VENCER","EN PLAZO")))))</f>
        <v/>
      </c>
      <c r="L340" s="13">
        <f>IF(K340="VENCIDO",TODAY()-G340,"")</f>
        <v/>
      </c>
    </row>
    <row r="341">
      <c r="A341" s="10" t="n"/>
      <c r="B341" s="10" t="n"/>
      <c r="C341" s="12">
        <f>IF(B341="","",IFERROR(INDEX(Actas!$B$5:$B$64,MATCH(B341,Actas!$A$5:$A$64,0)),""))</f>
        <v/>
      </c>
      <c r="D341" s="10" t="n"/>
      <c r="E341" s="10" t="n"/>
      <c r="F341" s="10" t="n"/>
      <c r="G341" s="11" t="n"/>
      <c r="H341" s="10" t="n"/>
      <c r="I341" s="11" t="n"/>
      <c r="J341" s="10" t="n"/>
      <c r="K341" s="13">
        <f>IF(D341="","",IF(H341="Cumplido",IF(I341="","SIN FECHA","CUMPLIDO"),IF(G341="","SIN PLAZO",IF(G341&lt;TODAY(),"VENCIDO",IF(G341-TODAY()&lt;=7,"POR VENCER","EN PLAZO")))))</f>
        <v/>
      </c>
      <c r="L341" s="13">
        <f>IF(K341="VENCIDO",TODAY()-G341,"")</f>
        <v/>
      </c>
    </row>
    <row r="342">
      <c r="A342" s="10" t="n"/>
      <c r="B342" s="10" t="n"/>
      <c r="C342" s="12">
        <f>IF(B342="","",IFERROR(INDEX(Actas!$B$5:$B$64,MATCH(B342,Actas!$A$5:$A$64,0)),""))</f>
        <v/>
      </c>
      <c r="D342" s="10" t="n"/>
      <c r="E342" s="10" t="n"/>
      <c r="F342" s="10" t="n"/>
      <c r="G342" s="11" t="n"/>
      <c r="H342" s="10" t="n"/>
      <c r="I342" s="11" t="n"/>
      <c r="J342" s="10" t="n"/>
      <c r="K342" s="13">
        <f>IF(D342="","",IF(H342="Cumplido",IF(I342="","SIN FECHA","CUMPLIDO"),IF(G342="","SIN PLAZO",IF(G342&lt;TODAY(),"VENCIDO",IF(G342-TODAY()&lt;=7,"POR VENCER","EN PLAZO")))))</f>
        <v/>
      </c>
      <c r="L342" s="13">
        <f>IF(K342="VENCIDO",TODAY()-G342,"")</f>
        <v/>
      </c>
    </row>
    <row r="343">
      <c r="A343" s="10" t="n"/>
      <c r="B343" s="10" t="n"/>
      <c r="C343" s="12">
        <f>IF(B343="","",IFERROR(INDEX(Actas!$B$5:$B$64,MATCH(B343,Actas!$A$5:$A$64,0)),""))</f>
        <v/>
      </c>
      <c r="D343" s="10" t="n"/>
      <c r="E343" s="10" t="n"/>
      <c r="F343" s="10" t="n"/>
      <c r="G343" s="11" t="n"/>
      <c r="H343" s="10" t="n"/>
      <c r="I343" s="11" t="n"/>
      <c r="J343" s="10" t="n"/>
      <c r="K343" s="13">
        <f>IF(D343="","",IF(H343="Cumplido",IF(I343="","SIN FECHA","CUMPLIDO"),IF(G343="","SIN PLAZO",IF(G343&lt;TODAY(),"VENCIDO",IF(G343-TODAY()&lt;=7,"POR VENCER","EN PLAZO")))))</f>
        <v/>
      </c>
      <c r="L343" s="13">
        <f>IF(K343="VENCIDO",TODAY()-G343,"")</f>
        <v/>
      </c>
    </row>
    <row r="344">
      <c r="A344" s="10" t="n"/>
      <c r="B344" s="10" t="n"/>
      <c r="C344" s="12">
        <f>IF(B344="","",IFERROR(INDEX(Actas!$B$5:$B$64,MATCH(B344,Actas!$A$5:$A$64,0)),""))</f>
        <v/>
      </c>
      <c r="D344" s="10" t="n"/>
      <c r="E344" s="10" t="n"/>
      <c r="F344" s="10" t="n"/>
      <c r="G344" s="11" t="n"/>
      <c r="H344" s="10" t="n"/>
      <c r="I344" s="11" t="n"/>
      <c r="J344" s="10" t="n"/>
      <c r="K344" s="13">
        <f>IF(D344="","",IF(H344="Cumplido",IF(I344="","SIN FECHA","CUMPLIDO"),IF(G344="","SIN PLAZO",IF(G344&lt;TODAY(),"VENCIDO",IF(G344-TODAY()&lt;=7,"POR VENCER","EN PLAZO")))))</f>
        <v/>
      </c>
      <c r="L344" s="13">
        <f>IF(K344="VENCIDO",TODAY()-G344,"")</f>
        <v/>
      </c>
    </row>
    <row r="345">
      <c r="A345" s="10" t="n"/>
      <c r="B345" s="10" t="n"/>
      <c r="C345" s="12">
        <f>IF(B345="","",IFERROR(INDEX(Actas!$B$5:$B$64,MATCH(B345,Actas!$A$5:$A$64,0)),""))</f>
        <v/>
      </c>
      <c r="D345" s="10" t="n"/>
      <c r="E345" s="10" t="n"/>
      <c r="F345" s="10" t="n"/>
      <c r="G345" s="11" t="n"/>
      <c r="H345" s="10" t="n"/>
      <c r="I345" s="11" t="n"/>
      <c r="J345" s="10" t="n"/>
      <c r="K345" s="13">
        <f>IF(D345="","",IF(H345="Cumplido",IF(I345="","SIN FECHA","CUMPLIDO"),IF(G345="","SIN PLAZO",IF(G345&lt;TODAY(),"VENCIDO",IF(G345-TODAY()&lt;=7,"POR VENCER","EN PLAZO")))))</f>
        <v/>
      </c>
      <c r="L345" s="13">
        <f>IF(K345="VENCIDO",TODAY()-G345,"")</f>
        <v/>
      </c>
    </row>
    <row r="346">
      <c r="A346" s="10" t="n"/>
      <c r="B346" s="10" t="n"/>
      <c r="C346" s="12">
        <f>IF(B346="","",IFERROR(INDEX(Actas!$B$5:$B$64,MATCH(B346,Actas!$A$5:$A$64,0)),""))</f>
        <v/>
      </c>
      <c r="D346" s="10" t="n"/>
      <c r="E346" s="10" t="n"/>
      <c r="F346" s="10" t="n"/>
      <c r="G346" s="11" t="n"/>
      <c r="H346" s="10" t="n"/>
      <c r="I346" s="11" t="n"/>
      <c r="J346" s="10" t="n"/>
      <c r="K346" s="13">
        <f>IF(D346="","",IF(H346="Cumplido",IF(I346="","SIN FECHA","CUMPLIDO"),IF(G346="","SIN PLAZO",IF(G346&lt;TODAY(),"VENCIDO",IF(G346-TODAY()&lt;=7,"POR VENCER","EN PLAZO")))))</f>
        <v/>
      </c>
      <c r="L346" s="13">
        <f>IF(K346="VENCIDO",TODAY()-G346,"")</f>
        <v/>
      </c>
    </row>
    <row r="347">
      <c r="A347" s="10" t="n"/>
      <c r="B347" s="10" t="n"/>
      <c r="C347" s="12">
        <f>IF(B347="","",IFERROR(INDEX(Actas!$B$5:$B$64,MATCH(B347,Actas!$A$5:$A$64,0)),""))</f>
        <v/>
      </c>
      <c r="D347" s="10" t="n"/>
      <c r="E347" s="10" t="n"/>
      <c r="F347" s="10" t="n"/>
      <c r="G347" s="11" t="n"/>
      <c r="H347" s="10" t="n"/>
      <c r="I347" s="11" t="n"/>
      <c r="J347" s="10" t="n"/>
      <c r="K347" s="13">
        <f>IF(D347="","",IF(H347="Cumplido",IF(I347="","SIN FECHA","CUMPLIDO"),IF(G347="","SIN PLAZO",IF(G347&lt;TODAY(),"VENCIDO",IF(G347-TODAY()&lt;=7,"POR VENCER","EN PLAZO")))))</f>
        <v/>
      </c>
      <c r="L347" s="13">
        <f>IF(K347="VENCIDO",TODAY()-G347,"")</f>
        <v/>
      </c>
    </row>
    <row r="348">
      <c r="A348" s="10" t="n"/>
      <c r="B348" s="10" t="n"/>
      <c r="C348" s="12">
        <f>IF(B348="","",IFERROR(INDEX(Actas!$B$5:$B$64,MATCH(B348,Actas!$A$5:$A$64,0)),""))</f>
        <v/>
      </c>
      <c r="D348" s="10" t="n"/>
      <c r="E348" s="10" t="n"/>
      <c r="F348" s="10" t="n"/>
      <c r="G348" s="11" t="n"/>
      <c r="H348" s="10" t="n"/>
      <c r="I348" s="11" t="n"/>
      <c r="J348" s="10" t="n"/>
      <c r="K348" s="13">
        <f>IF(D348="","",IF(H348="Cumplido",IF(I348="","SIN FECHA","CUMPLIDO"),IF(G348="","SIN PLAZO",IF(G348&lt;TODAY(),"VENCIDO",IF(G348-TODAY()&lt;=7,"POR VENCER","EN PLAZO")))))</f>
        <v/>
      </c>
      <c r="L348" s="13">
        <f>IF(K348="VENCIDO",TODAY()-G348,"")</f>
        <v/>
      </c>
    </row>
    <row r="349">
      <c r="A349" s="10" t="n"/>
      <c r="B349" s="10" t="n"/>
      <c r="C349" s="12">
        <f>IF(B349="","",IFERROR(INDEX(Actas!$B$5:$B$64,MATCH(B349,Actas!$A$5:$A$64,0)),""))</f>
        <v/>
      </c>
      <c r="D349" s="10" t="n"/>
      <c r="E349" s="10" t="n"/>
      <c r="F349" s="10" t="n"/>
      <c r="G349" s="11" t="n"/>
      <c r="H349" s="10" t="n"/>
      <c r="I349" s="11" t="n"/>
      <c r="J349" s="10" t="n"/>
      <c r="K349" s="13">
        <f>IF(D349="","",IF(H349="Cumplido",IF(I349="","SIN FECHA","CUMPLIDO"),IF(G349="","SIN PLAZO",IF(G349&lt;TODAY(),"VENCIDO",IF(G349-TODAY()&lt;=7,"POR VENCER","EN PLAZO")))))</f>
        <v/>
      </c>
      <c r="L349" s="13">
        <f>IF(K349="VENCIDO",TODAY()-G349,"")</f>
        <v/>
      </c>
    </row>
    <row r="350">
      <c r="A350" s="10" t="n"/>
      <c r="B350" s="10" t="n"/>
      <c r="C350" s="12">
        <f>IF(B350="","",IFERROR(INDEX(Actas!$B$5:$B$64,MATCH(B350,Actas!$A$5:$A$64,0)),""))</f>
        <v/>
      </c>
      <c r="D350" s="10" t="n"/>
      <c r="E350" s="10" t="n"/>
      <c r="F350" s="10" t="n"/>
      <c r="G350" s="11" t="n"/>
      <c r="H350" s="10" t="n"/>
      <c r="I350" s="11" t="n"/>
      <c r="J350" s="10" t="n"/>
      <c r="K350" s="13">
        <f>IF(D350="","",IF(H350="Cumplido",IF(I350="","SIN FECHA","CUMPLIDO"),IF(G350="","SIN PLAZO",IF(G350&lt;TODAY(),"VENCIDO",IF(G350-TODAY()&lt;=7,"POR VENCER","EN PLAZO")))))</f>
        <v/>
      </c>
      <c r="L350" s="13">
        <f>IF(K350="VENCIDO",TODAY()-G350,"")</f>
        <v/>
      </c>
    </row>
    <row r="351">
      <c r="A351" s="10" t="n"/>
      <c r="B351" s="10" t="n"/>
      <c r="C351" s="12">
        <f>IF(B351="","",IFERROR(INDEX(Actas!$B$5:$B$64,MATCH(B351,Actas!$A$5:$A$64,0)),""))</f>
        <v/>
      </c>
      <c r="D351" s="10" t="n"/>
      <c r="E351" s="10" t="n"/>
      <c r="F351" s="10" t="n"/>
      <c r="G351" s="11" t="n"/>
      <c r="H351" s="10" t="n"/>
      <c r="I351" s="11" t="n"/>
      <c r="J351" s="10" t="n"/>
      <c r="K351" s="13">
        <f>IF(D351="","",IF(H351="Cumplido",IF(I351="","SIN FECHA","CUMPLIDO"),IF(G351="","SIN PLAZO",IF(G351&lt;TODAY(),"VENCIDO",IF(G351-TODAY()&lt;=7,"POR VENCER","EN PLAZO")))))</f>
        <v/>
      </c>
      <c r="L351" s="13">
        <f>IF(K351="VENCIDO",TODAY()-G351,"")</f>
        <v/>
      </c>
    </row>
    <row r="352">
      <c r="A352" s="10" t="n"/>
      <c r="B352" s="10" t="n"/>
      <c r="C352" s="12">
        <f>IF(B352="","",IFERROR(INDEX(Actas!$B$5:$B$64,MATCH(B352,Actas!$A$5:$A$64,0)),""))</f>
        <v/>
      </c>
      <c r="D352" s="10" t="n"/>
      <c r="E352" s="10" t="n"/>
      <c r="F352" s="10" t="n"/>
      <c r="G352" s="11" t="n"/>
      <c r="H352" s="10" t="n"/>
      <c r="I352" s="11" t="n"/>
      <c r="J352" s="10" t="n"/>
      <c r="K352" s="13">
        <f>IF(D352="","",IF(H352="Cumplido",IF(I352="","SIN FECHA","CUMPLIDO"),IF(G352="","SIN PLAZO",IF(G352&lt;TODAY(),"VENCIDO",IF(G352-TODAY()&lt;=7,"POR VENCER","EN PLAZO")))))</f>
        <v/>
      </c>
      <c r="L352" s="13">
        <f>IF(K352="VENCIDO",TODAY()-G352,"")</f>
        <v/>
      </c>
    </row>
    <row r="353">
      <c r="A353" s="10" t="n"/>
      <c r="B353" s="10" t="n"/>
      <c r="C353" s="12">
        <f>IF(B353="","",IFERROR(INDEX(Actas!$B$5:$B$64,MATCH(B353,Actas!$A$5:$A$64,0)),""))</f>
        <v/>
      </c>
      <c r="D353" s="10" t="n"/>
      <c r="E353" s="10" t="n"/>
      <c r="F353" s="10" t="n"/>
      <c r="G353" s="11" t="n"/>
      <c r="H353" s="10" t="n"/>
      <c r="I353" s="11" t="n"/>
      <c r="J353" s="10" t="n"/>
      <c r="K353" s="13">
        <f>IF(D353="","",IF(H353="Cumplido",IF(I353="","SIN FECHA","CUMPLIDO"),IF(G353="","SIN PLAZO",IF(G353&lt;TODAY(),"VENCIDO",IF(G353-TODAY()&lt;=7,"POR VENCER","EN PLAZO")))))</f>
        <v/>
      </c>
      <c r="L353" s="13">
        <f>IF(K353="VENCIDO",TODAY()-G353,"")</f>
        <v/>
      </c>
    </row>
    <row r="354">
      <c r="A354" s="10" t="n"/>
      <c r="B354" s="10" t="n"/>
      <c r="C354" s="12">
        <f>IF(B354="","",IFERROR(INDEX(Actas!$B$5:$B$64,MATCH(B354,Actas!$A$5:$A$64,0)),""))</f>
        <v/>
      </c>
      <c r="D354" s="10" t="n"/>
      <c r="E354" s="10" t="n"/>
      <c r="F354" s="10" t="n"/>
      <c r="G354" s="11" t="n"/>
      <c r="H354" s="10" t="n"/>
      <c r="I354" s="11" t="n"/>
      <c r="J354" s="10" t="n"/>
      <c r="K354" s="13">
        <f>IF(D354="","",IF(H354="Cumplido",IF(I354="","SIN FECHA","CUMPLIDO"),IF(G354="","SIN PLAZO",IF(G354&lt;TODAY(),"VENCIDO",IF(G354-TODAY()&lt;=7,"POR VENCER","EN PLAZO")))))</f>
        <v/>
      </c>
      <c r="L354" s="13">
        <f>IF(K354="VENCIDO",TODAY()-G354,"")</f>
        <v/>
      </c>
    </row>
    <row r="355">
      <c r="A355" s="10" t="n"/>
      <c r="B355" s="10" t="n"/>
      <c r="C355" s="12">
        <f>IF(B355="","",IFERROR(INDEX(Actas!$B$5:$B$64,MATCH(B355,Actas!$A$5:$A$64,0)),""))</f>
        <v/>
      </c>
      <c r="D355" s="10" t="n"/>
      <c r="E355" s="10" t="n"/>
      <c r="F355" s="10" t="n"/>
      <c r="G355" s="11" t="n"/>
      <c r="H355" s="10" t="n"/>
      <c r="I355" s="11" t="n"/>
      <c r="J355" s="10" t="n"/>
      <c r="K355" s="13">
        <f>IF(D355="","",IF(H355="Cumplido",IF(I355="","SIN FECHA","CUMPLIDO"),IF(G355="","SIN PLAZO",IF(G355&lt;TODAY(),"VENCIDO",IF(G355-TODAY()&lt;=7,"POR VENCER","EN PLAZO")))))</f>
        <v/>
      </c>
      <c r="L355" s="13">
        <f>IF(K355="VENCIDO",TODAY()-G355,"")</f>
        <v/>
      </c>
    </row>
    <row r="356">
      <c r="A356" s="10" t="n"/>
      <c r="B356" s="10" t="n"/>
      <c r="C356" s="12">
        <f>IF(B356="","",IFERROR(INDEX(Actas!$B$5:$B$64,MATCH(B356,Actas!$A$5:$A$64,0)),""))</f>
        <v/>
      </c>
      <c r="D356" s="10" t="n"/>
      <c r="E356" s="10" t="n"/>
      <c r="F356" s="10" t="n"/>
      <c r="G356" s="11" t="n"/>
      <c r="H356" s="10" t="n"/>
      <c r="I356" s="11" t="n"/>
      <c r="J356" s="10" t="n"/>
      <c r="K356" s="13">
        <f>IF(D356="","",IF(H356="Cumplido",IF(I356="","SIN FECHA","CUMPLIDO"),IF(G356="","SIN PLAZO",IF(G356&lt;TODAY(),"VENCIDO",IF(G356-TODAY()&lt;=7,"POR VENCER","EN PLAZO")))))</f>
        <v/>
      </c>
      <c r="L356" s="13">
        <f>IF(K356="VENCIDO",TODAY()-G356,"")</f>
        <v/>
      </c>
    </row>
    <row r="357">
      <c r="A357" s="10" t="n"/>
      <c r="B357" s="10" t="n"/>
      <c r="C357" s="12">
        <f>IF(B357="","",IFERROR(INDEX(Actas!$B$5:$B$64,MATCH(B357,Actas!$A$5:$A$64,0)),""))</f>
        <v/>
      </c>
      <c r="D357" s="10" t="n"/>
      <c r="E357" s="10" t="n"/>
      <c r="F357" s="10" t="n"/>
      <c r="G357" s="11" t="n"/>
      <c r="H357" s="10" t="n"/>
      <c r="I357" s="11" t="n"/>
      <c r="J357" s="10" t="n"/>
      <c r="K357" s="13">
        <f>IF(D357="","",IF(H357="Cumplido",IF(I357="","SIN FECHA","CUMPLIDO"),IF(G357="","SIN PLAZO",IF(G357&lt;TODAY(),"VENCIDO",IF(G357-TODAY()&lt;=7,"POR VENCER","EN PLAZO")))))</f>
        <v/>
      </c>
      <c r="L357" s="13">
        <f>IF(K357="VENCIDO",TODAY()-G357,"")</f>
        <v/>
      </c>
    </row>
    <row r="358">
      <c r="A358" s="10" t="n"/>
      <c r="B358" s="10" t="n"/>
      <c r="C358" s="12">
        <f>IF(B358="","",IFERROR(INDEX(Actas!$B$5:$B$64,MATCH(B358,Actas!$A$5:$A$64,0)),""))</f>
        <v/>
      </c>
      <c r="D358" s="10" t="n"/>
      <c r="E358" s="10" t="n"/>
      <c r="F358" s="10" t="n"/>
      <c r="G358" s="11" t="n"/>
      <c r="H358" s="10" t="n"/>
      <c r="I358" s="11" t="n"/>
      <c r="J358" s="10" t="n"/>
      <c r="K358" s="13">
        <f>IF(D358="","",IF(H358="Cumplido",IF(I358="","SIN FECHA","CUMPLIDO"),IF(G358="","SIN PLAZO",IF(G358&lt;TODAY(),"VENCIDO",IF(G358-TODAY()&lt;=7,"POR VENCER","EN PLAZO")))))</f>
        <v/>
      </c>
      <c r="L358" s="13">
        <f>IF(K358="VENCIDO",TODAY()-G358,"")</f>
        <v/>
      </c>
    </row>
    <row r="359">
      <c r="A359" s="10" t="n"/>
      <c r="B359" s="10" t="n"/>
      <c r="C359" s="12">
        <f>IF(B359="","",IFERROR(INDEX(Actas!$B$5:$B$64,MATCH(B359,Actas!$A$5:$A$64,0)),""))</f>
        <v/>
      </c>
      <c r="D359" s="10" t="n"/>
      <c r="E359" s="10" t="n"/>
      <c r="F359" s="10" t="n"/>
      <c r="G359" s="11" t="n"/>
      <c r="H359" s="10" t="n"/>
      <c r="I359" s="11" t="n"/>
      <c r="J359" s="10" t="n"/>
      <c r="K359" s="13">
        <f>IF(D359="","",IF(H359="Cumplido",IF(I359="","SIN FECHA","CUMPLIDO"),IF(G359="","SIN PLAZO",IF(G359&lt;TODAY(),"VENCIDO",IF(G359-TODAY()&lt;=7,"POR VENCER","EN PLAZO")))))</f>
        <v/>
      </c>
      <c r="L359" s="13">
        <f>IF(K359="VENCIDO",TODAY()-G359,"")</f>
        <v/>
      </c>
    </row>
    <row r="360">
      <c r="A360" s="10" t="n"/>
      <c r="B360" s="10" t="n"/>
      <c r="C360" s="12">
        <f>IF(B360="","",IFERROR(INDEX(Actas!$B$5:$B$64,MATCH(B360,Actas!$A$5:$A$64,0)),""))</f>
        <v/>
      </c>
      <c r="D360" s="10" t="n"/>
      <c r="E360" s="10" t="n"/>
      <c r="F360" s="10" t="n"/>
      <c r="G360" s="11" t="n"/>
      <c r="H360" s="10" t="n"/>
      <c r="I360" s="11" t="n"/>
      <c r="J360" s="10" t="n"/>
      <c r="K360" s="13">
        <f>IF(D360="","",IF(H360="Cumplido",IF(I360="","SIN FECHA","CUMPLIDO"),IF(G360="","SIN PLAZO",IF(G360&lt;TODAY(),"VENCIDO",IF(G360-TODAY()&lt;=7,"POR VENCER","EN PLAZO")))))</f>
        <v/>
      </c>
      <c r="L360" s="13">
        <f>IF(K360="VENCIDO",TODAY()-G360,"")</f>
        <v/>
      </c>
    </row>
    <row r="361">
      <c r="A361" s="10" t="n"/>
      <c r="B361" s="10" t="n"/>
      <c r="C361" s="12">
        <f>IF(B361="","",IFERROR(INDEX(Actas!$B$5:$B$64,MATCH(B361,Actas!$A$5:$A$64,0)),""))</f>
        <v/>
      </c>
      <c r="D361" s="10" t="n"/>
      <c r="E361" s="10" t="n"/>
      <c r="F361" s="10" t="n"/>
      <c r="G361" s="11" t="n"/>
      <c r="H361" s="10" t="n"/>
      <c r="I361" s="11" t="n"/>
      <c r="J361" s="10" t="n"/>
      <c r="K361" s="13">
        <f>IF(D361="","",IF(H361="Cumplido",IF(I361="","SIN FECHA","CUMPLIDO"),IF(G361="","SIN PLAZO",IF(G361&lt;TODAY(),"VENCIDO",IF(G361-TODAY()&lt;=7,"POR VENCER","EN PLAZO")))))</f>
        <v/>
      </c>
      <c r="L361" s="13">
        <f>IF(K361="VENCIDO",TODAY()-G361,"")</f>
        <v/>
      </c>
    </row>
    <row r="362">
      <c r="A362" s="10" t="n"/>
      <c r="B362" s="10" t="n"/>
      <c r="C362" s="12">
        <f>IF(B362="","",IFERROR(INDEX(Actas!$B$5:$B$64,MATCH(B362,Actas!$A$5:$A$64,0)),""))</f>
        <v/>
      </c>
      <c r="D362" s="10" t="n"/>
      <c r="E362" s="10" t="n"/>
      <c r="F362" s="10" t="n"/>
      <c r="G362" s="11" t="n"/>
      <c r="H362" s="10" t="n"/>
      <c r="I362" s="11" t="n"/>
      <c r="J362" s="10" t="n"/>
      <c r="K362" s="13">
        <f>IF(D362="","",IF(H362="Cumplido",IF(I362="","SIN FECHA","CUMPLIDO"),IF(G362="","SIN PLAZO",IF(G362&lt;TODAY(),"VENCIDO",IF(G362-TODAY()&lt;=7,"POR VENCER","EN PLAZO")))))</f>
        <v/>
      </c>
      <c r="L362" s="13">
        <f>IF(K362="VENCIDO",TODAY()-G362,"")</f>
        <v/>
      </c>
    </row>
    <row r="363">
      <c r="A363" s="10" t="n"/>
      <c r="B363" s="10" t="n"/>
      <c r="C363" s="12">
        <f>IF(B363="","",IFERROR(INDEX(Actas!$B$5:$B$64,MATCH(B363,Actas!$A$5:$A$64,0)),""))</f>
        <v/>
      </c>
      <c r="D363" s="10" t="n"/>
      <c r="E363" s="10" t="n"/>
      <c r="F363" s="10" t="n"/>
      <c r="G363" s="11" t="n"/>
      <c r="H363" s="10" t="n"/>
      <c r="I363" s="11" t="n"/>
      <c r="J363" s="10" t="n"/>
      <c r="K363" s="13">
        <f>IF(D363="","",IF(H363="Cumplido",IF(I363="","SIN FECHA","CUMPLIDO"),IF(G363="","SIN PLAZO",IF(G363&lt;TODAY(),"VENCIDO",IF(G363-TODAY()&lt;=7,"POR VENCER","EN PLAZO")))))</f>
        <v/>
      </c>
      <c r="L363" s="13">
        <f>IF(K363="VENCIDO",TODAY()-G363,"")</f>
        <v/>
      </c>
    </row>
    <row r="364">
      <c r="A364" s="10" t="n"/>
      <c r="B364" s="10" t="n"/>
      <c r="C364" s="12">
        <f>IF(B364="","",IFERROR(INDEX(Actas!$B$5:$B$64,MATCH(B364,Actas!$A$5:$A$64,0)),""))</f>
        <v/>
      </c>
      <c r="D364" s="10" t="n"/>
      <c r="E364" s="10" t="n"/>
      <c r="F364" s="10" t="n"/>
      <c r="G364" s="11" t="n"/>
      <c r="H364" s="10" t="n"/>
      <c r="I364" s="11" t="n"/>
      <c r="J364" s="10" t="n"/>
      <c r="K364" s="13">
        <f>IF(D364="","",IF(H364="Cumplido",IF(I364="","SIN FECHA","CUMPLIDO"),IF(G364="","SIN PLAZO",IF(G364&lt;TODAY(),"VENCIDO",IF(G364-TODAY()&lt;=7,"POR VENCER","EN PLAZO")))))</f>
        <v/>
      </c>
      <c r="L364" s="13">
        <f>IF(K364="VENCIDO",TODAY()-G364,"")</f>
        <v/>
      </c>
    </row>
    <row r="365">
      <c r="A365" s="10" t="n"/>
      <c r="B365" s="10" t="n"/>
      <c r="C365" s="12">
        <f>IF(B365="","",IFERROR(INDEX(Actas!$B$5:$B$64,MATCH(B365,Actas!$A$5:$A$64,0)),""))</f>
        <v/>
      </c>
      <c r="D365" s="10" t="n"/>
      <c r="E365" s="10" t="n"/>
      <c r="F365" s="10" t="n"/>
      <c r="G365" s="11" t="n"/>
      <c r="H365" s="10" t="n"/>
      <c r="I365" s="11" t="n"/>
      <c r="J365" s="10" t="n"/>
      <c r="K365" s="13">
        <f>IF(D365="","",IF(H365="Cumplido",IF(I365="","SIN FECHA","CUMPLIDO"),IF(G365="","SIN PLAZO",IF(G365&lt;TODAY(),"VENCIDO",IF(G365-TODAY()&lt;=7,"POR VENCER","EN PLAZO")))))</f>
        <v/>
      </c>
      <c r="L365" s="13">
        <f>IF(K365="VENCIDO",TODAY()-G365,"")</f>
        <v/>
      </c>
    </row>
    <row r="366">
      <c r="A366" s="10" t="n"/>
      <c r="B366" s="10" t="n"/>
      <c r="C366" s="12">
        <f>IF(B366="","",IFERROR(INDEX(Actas!$B$5:$B$64,MATCH(B366,Actas!$A$5:$A$64,0)),""))</f>
        <v/>
      </c>
      <c r="D366" s="10" t="n"/>
      <c r="E366" s="10" t="n"/>
      <c r="F366" s="10" t="n"/>
      <c r="G366" s="11" t="n"/>
      <c r="H366" s="10" t="n"/>
      <c r="I366" s="11" t="n"/>
      <c r="J366" s="10" t="n"/>
      <c r="K366" s="13">
        <f>IF(D366="","",IF(H366="Cumplido",IF(I366="","SIN FECHA","CUMPLIDO"),IF(G366="","SIN PLAZO",IF(G366&lt;TODAY(),"VENCIDO",IF(G366-TODAY()&lt;=7,"POR VENCER","EN PLAZO")))))</f>
        <v/>
      </c>
      <c r="L366" s="13">
        <f>IF(K366="VENCIDO",TODAY()-G366,"")</f>
        <v/>
      </c>
    </row>
    <row r="367">
      <c r="A367" s="10" t="n"/>
      <c r="B367" s="10" t="n"/>
      <c r="C367" s="12">
        <f>IF(B367="","",IFERROR(INDEX(Actas!$B$5:$B$64,MATCH(B367,Actas!$A$5:$A$64,0)),""))</f>
        <v/>
      </c>
      <c r="D367" s="10" t="n"/>
      <c r="E367" s="10" t="n"/>
      <c r="F367" s="10" t="n"/>
      <c r="G367" s="11" t="n"/>
      <c r="H367" s="10" t="n"/>
      <c r="I367" s="11" t="n"/>
      <c r="J367" s="10" t="n"/>
      <c r="K367" s="13">
        <f>IF(D367="","",IF(H367="Cumplido",IF(I367="","SIN FECHA","CUMPLIDO"),IF(G367="","SIN PLAZO",IF(G367&lt;TODAY(),"VENCIDO",IF(G367-TODAY()&lt;=7,"POR VENCER","EN PLAZO")))))</f>
        <v/>
      </c>
      <c r="L367" s="13">
        <f>IF(K367="VENCIDO",TODAY()-G367,"")</f>
        <v/>
      </c>
    </row>
    <row r="368">
      <c r="A368" s="10" t="n"/>
      <c r="B368" s="10" t="n"/>
      <c r="C368" s="12">
        <f>IF(B368="","",IFERROR(INDEX(Actas!$B$5:$B$64,MATCH(B368,Actas!$A$5:$A$64,0)),""))</f>
        <v/>
      </c>
      <c r="D368" s="10" t="n"/>
      <c r="E368" s="10" t="n"/>
      <c r="F368" s="10" t="n"/>
      <c r="G368" s="11" t="n"/>
      <c r="H368" s="10" t="n"/>
      <c r="I368" s="11" t="n"/>
      <c r="J368" s="10" t="n"/>
      <c r="K368" s="13">
        <f>IF(D368="","",IF(H368="Cumplido",IF(I368="","SIN FECHA","CUMPLIDO"),IF(G368="","SIN PLAZO",IF(G368&lt;TODAY(),"VENCIDO",IF(G368-TODAY()&lt;=7,"POR VENCER","EN PLAZO")))))</f>
        <v/>
      </c>
      <c r="L368" s="13">
        <f>IF(K368="VENCIDO",TODAY()-G368,"")</f>
        <v/>
      </c>
    </row>
    <row r="369">
      <c r="A369" s="10" t="n"/>
      <c r="B369" s="10" t="n"/>
      <c r="C369" s="12">
        <f>IF(B369="","",IFERROR(INDEX(Actas!$B$5:$B$64,MATCH(B369,Actas!$A$5:$A$64,0)),""))</f>
        <v/>
      </c>
      <c r="D369" s="10" t="n"/>
      <c r="E369" s="10" t="n"/>
      <c r="F369" s="10" t="n"/>
      <c r="G369" s="11" t="n"/>
      <c r="H369" s="10" t="n"/>
      <c r="I369" s="11" t="n"/>
      <c r="J369" s="10" t="n"/>
      <c r="K369" s="13">
        <f>IF(D369="","",IF(H369="Cumplido",IF(I369="","SIN FECHA","CUMPLIDO"),IF(G369="","SIN PLAZO",IF(G369&lt;TODAY(),"VENCIDO",IF(G369-TODAY()&lt;=7,"POR VENCER","EN PLAZO")))))</f>
        <v/>
      </c>
      <c r="L369" s="13">
        <f>IF(K369="VENCIDO",TODAY()-G369,"")</f>
        <v/>
      </c>
    </row>
    <row r="370">
      <c r="A370" s="10" t="n"/>
      <c r="B370" s="10" t="n"/>
      <c r="C370" s="12">
        <f>IF(B370="","",IFERROR(INDEX(Actas!$B$5:$B$64,MATCH(B370,Actas!$A$5:$A$64,0)),""))</f>
        <v/>
      </c>
      <c r="D370" s="10" t="n"/>
      <c r="E370" s="10" t="n"/>
      <c r="F370" s="10" t="n"/>
      <c r="G370" s="11" t="n"/>
      <c r="H370" s="10" t="n"/>
      <c r="I370" s="11" t="n"/>
      <c r="J370" s="10" t="n"/>
      <c r="K370" s="13">
        <f>IF(D370="","",IF(H370="Cumplido",IF(I370="","SIN FECHA","CUMPLIDO"),IF(G370="","SIN PLAZO",IF(G370&lt;TODAY(),"VENCIDO",IF(G370-TODAY()&lt;=7,"POR VENCER","EN PLAZO")))))</f>
        <v/>
      </c>
      <c r="L370" s="13">
        <f>IF(K370="VENCIDO",TODAY()-G370,"")</f>
        <v/>
      </c>
    </row>
    <row r="371">
      <c r="A371" s="10" t="n"/>
      <c r="B371" s="10" t="n"/>
      <c r="C371" s="12">
        <f>IF(B371="","",IFERROR(INDEX(Actas!$B$5:$B$64,MATCH(B371,Actas!$A$5:$A$64,0)),""))</f>
        <v/>
      </c>
      <c r="D371" s="10" t="n"/>
      <c r="E371" s="10" t="n"/>
      <c r="F371" s="10" t="n"/>
      <c r="G371" s="11" t="n"/>
      <c r="H371" s="10" t="n"/>
      <c r="I371" s="11" t="n"/>
      <c r="J371" s="10" t="n"/>
      <c r="K371" s="13">
        <f>IF(D371="","",IF(H371="Cumplido",IF(I371="","SIN FECHA","CUMPLIDO"),IF(G371="","SIN PLAZO",IF(G371&lt;TODAY(),"VENCIDO",IF(G371-TODAY()&lt;=7,"POR VENCER","EN PLAZO")))))</f>
        <v/>
      </c>
      <c r="L371" s="13">
        <f>IF(K371="VENCIDO",TODAY()-G371,"")</f>
        <v/>
      </c>
    </row>
    <row r="372">
      <c r="A372" s="10" t="n"/>
      <c r="B372" s="10" t="n"/>
      <c r="C372" s="12">
        <f>IF(B372="","",IFERROR(INDEX(Actas!$B$5:$B$64,MATCH(B372,Actas!$A$5:$A$64,0)),""))</f>
        <v/>
      </c>
      <c r="D372" s="10" t="n"/>
      <c r="E372" s="10" t="n"/>
      <c r="F372" s="10" t="n"/>
      <c r="G372" s="11" t="n"/>
      <c r="H372" s="10" t="n"/>
      <c r="I372" s="11" t="n"/>
      <c r="J372" s="10" t="n"/>
      <c r="K372" s="13">
        <f>IF(D372="","",IF(H372="Cumplido",IF(I372="","SIN FECHA","CUMPLIDO"),IF(G372="","SIN PLAZO",IF(G372&lt;TODAY(),"VENCIDO",IF(G372-TODAY()&lt;=7,"POR VENCER","EN PLAZO")))))</f>
        <v/>
      </c>
      <c r="L372" s="13">
        <f>IF(K372="VENCIDO",TODAY()-G372,"")</f>
        <v/>
      </c>
    </row>
    <row r="373">
      <c r="A373" s="10" t="n"/>
      <c r="B373" s="10" t="n"/>
      <c r="C373" s="12">
        <f>IF(B373="","",IFERROR(INDEX(Actas!$B$5:$B$64,MATCH(B373,Actas!$A$5:$A$64,0)),""))</f>
        <v/>
      </c>
      <c r="D373" s="10" t="n"/>
      <c r="E373" s="10" t="n"/>
      <c r="F373" s="10" t="n"/>
      <c r="G373" s="11" t="n"/>
      <c r="H373" s="10" t="n"/>
      <c r="I373" s="11" t="n"/>
      <c r="J373" s="10" t="n"/>
      <c r="K373" s="13">
        <f>IF(D373="","",IF(H373="Cumplido",IF(I373="","SIN FECHA","CUMPLIDO"),IF(G373="","SIN PLAZO",IF(G373&lt;TODAY(),"VENCIDO",IF(G373-TODAY()&lt;=7,"POR VENCER","EN PLAZO")))))</f>
        <v/>
      </c>
      <c r="L373" s="13">
        <f>IF(K373="VENCIDO",TODAY()-G373,"")</f>
        <v/>
      </c>
    </row>
    <row r="374">
      <c r="A374" s="10" t="n"/>
      <c r="B374" s="10" t="n"/>
      <c r="C374" s="12">
        <f>IF(B374="","",IFERROR(INDEX(Actas!$B$5:$B$64,MATCH(B374,Actas!$A$5:$A$64,0)),""))</f>
        <v/>
      </c>
      <c r="D374" s="10" t="n"/>
      <c r="E374" s="10" t="n"/>
      <c r="F374" s="10" t="n"/>
      <c r="G374" s="11" t="n"/>
      <c r="H374" s="10" t="n"/>
      <c r="I374" s="11" t="n"/>
      <c r="J374" s="10" t="n"/>
      <c r="K374" s="13">
        <f>IF(D374="","",IF(H374="Cumplido",IF(I374="","SIN FECHA","CUMPLIDO"),IF(G374="","SIN PLAZO",IF(G374&lt;TODAY(),"VENCIDO",IF(G374-TODAY()&lt;=7,"POR VENCER","EN PLAZO")))))</f>
        <v/>
      </c>
      <c r="L374" s="13">
        <f>IF(K374="VENCIDO",TODAY()-G374,"")</f>
        <v/>
      </c>
    </row>
    <row r="375">
      <c r="A375" s="10" t="n"/>
      <c r="B375" s="10" t="n"/>
      <c r="C375" s="12">
        <f>IF(B375="","",IFERROR(INDEX(Actas!$B$5:$B$64,MATCH(B375,Actas!$A$5:$A$64,0)),""))</f>
        <v/>
      </c>
      <c r="D375" s="10" t="n"/>
      <c r="E375" s="10" t="n"/>
      <c r="F375" s="10" t="n"/>
      <c r="G375" s="11" t="n"/>
      <c r="H375" s="10" t="n"/>
      <c r="I375" s="11" t="n"/>
      <c r="J375" s="10" t="n"/>
      <c r="K375" s="13">
        <f>IF(D375="","",IF(H375="Cumplido",IF(I375="","SIN FECHA","CUMPLIDO"),IF(G375="","SIN PLAZO",IF(G375&lt;TODAY(),"VENCIDO",IF(G375-TODAY()&lt;=7,"POR VENCER","EN PLAZO")))))</f>
        <v/>
      </c>
      <c r="L375" s="13">
        <f>IF(K375="VENCIDO",TODAY()-G375,"")</f>
        <v/>
      </c>
    </row>
    <row r="376">
      <c r="A376" s="10" t="n"/>
      <c r="B376" s="10" t="n"/>
      <c r="C376" s="12">
        <f>IF(B376="","",IFERROR(INDEX(Actas!$B$5:$B$64,MATCH(B376,Actas!$A$5:$A$64,0)),""))</f>
        <v/>
      </c>
      <c r="D376" s="10" t="n"/>
      <c r="E376" s="10" t="n"/>
      <c r="F376" s="10" t="n"/>
      <c r="G376" s="11" t="n"/>
      <c r="H376" s="10" t="n"/>
      <c r="I376" s="11" t="n"/>
      <c r="J376" s="10" t="n"/>
      <c r="K376" s="13">
        <f>IF(D376="","",IF(H376="Cumplido",IF(I376="","SIN FECHA","CUMPLIDO"),IF(G376="","SIN PLAZO",IF(G376&lt;TODAY(),"VENCIDO",IF(G376-TODAY()&lt;=7,"POR VENCER","EN PLAZO")))))</f>
        <v/>
      </c>
      <c r="L376" s="13">
        <f>IF(K376="VENCIDO",TODAY()-G376,"")</f>
        <v/>
      </c>
    </row>
    <row r="377">
      <c r="A377" s="10" t="n"/>
      <c r="B377" s="10" t="n"/>
      <c r="C377" s="12">
        <f>IF(B377="","",IFERROR(INDEX(Actas!$B$5:$B$64,MATCH(B377,Actas!$A$5:$A$64,0)),""))</f>
        <v/>
      </c>
      <c r="D377" s="10" t="n"/>
      <c r="E377" s="10" t="n"/>
      <c r="F377" s="10" t="n"/>
      <c r="G377" s="11" t="n"/>
      <c r="H377" s="10" t="n"/>
      <c r="I377" s="11" t="n"/>
      <c r="J377" s="10" t="n"/>
      <c r="K377" s="13">
        <f>IF(D377="","",IF(H377="Cumplido",IF(I377="","SIN FECHA","CUMPLIDO"),IF(G377="","SIN PLAZO",IF(G377&lt;TODAY(),"VENCIDO",IF(G377-TODAY()&lt;=7,"POR VENCER","EN PLAZO")))))</f>
        <v/>
      </c>
      <c r="L377" s="13">
        <f>IF(K377="VENCIDO",TODAY()-G377,"")</f>
        <v/>
      </c>
    </row>
    <row r="378">
      <c r="A378" s="10" t="n"/>
      <c r="B378" s="10" t="n"/>
      <c r="C378" s="12">
        <f>IF(B378="","",IFERROR(INDEX(Actas!$B$5:$B$64,MATCH(B378,Actas!$A$5:$A$64,0)),""))</f>
        <v/>
      </c>
      <c r="D378" s="10" t="n"/>
      <c r="E378" s="10" t="n"/>
      <c r="F378" s="10" t="n"/>
      <c r="G378" s="11" t="n"/>
      <c r="H378" s="10" t="n"/>
      <c r="I378" s="11" t="n"/>
      <c r="J378" s="10" t="n"/>
      <c r="K378" s="13">
        <f>IF(D378="","",IF(H378="Cumplido",IF(I378="","SIN FECHA","CUMPLIDO"),IF(G378="","SIN PLAZO",IF(G378&lt;TODAY(),"VENCIDO",IF(G378-TODAY()&lt;=7,"POR VENCER","EN PLAZO")))))</f>
        <v/>
      </c>
      <c r="L378" s="13">
        <f>IF(K378="VENCIDO",TODAY()-G378,"")</f>
        <v/>
      </c>
    </row>
    <row r="379">
      <c r="A379" s="10" t="n"/>
      <c r="B379" s="10" t="n"/>
      <c r="C379" s="12">
        <f>IF(B379="","",IFERROR(INDEX(Actas!$B$5:$B$64,MATCH(B379,Actas!$A$5:$A$64,0)),""))</f>
        <v/>
      </c>
      <c r="D379" s="10" t="n"/>
      <c r="E379" s="10" t="n"/>
      <c r="F379" s="10" t="n"/>
      <c r="G379" s="11" t="n"/>
      <c r="H379" s="10" t="n"/>
      <c r="I379" s="11" t="n"/>
      <c r="J379" s="10" t="n"/>
      <c r="K379" s="13">
        <f>IF(D379="","",IF(H379="Cumplido",IF(I379="","SIN FECHA","CUMPLIDO"),IF(G379="","SIN PLAZO",IF(G379&lt;TODAY(),"VENCIDO",IF(G379-TODAY()&lt;=7,"POR VENCER","EN PLAZO")))))</f>
        <v/>
      </c>
      <c r="L379" s="13">
        <f>IF(K379="VENCIDO",TODAY()-G379,"")</f>
        <v/>
      </c>
    </row>
    <row r="380">
      <c r="A380" s="10" t="n"/>
      <c r="B380" s="10" t="n"/>
      <c r="C380" s="12">
        <f>IF(B380="","",IFERROR(INDEX(Actas!$B$5:$B$64,MATCH(B380,Actas!$A$5:$A$64,0)),""))</f>
        <v/>
      </c>
      <c r="D380" s="10" t="n"/>
      <c r="E380" s="10" t="n"/>
      <c r="F380" s="10" t="n"/>
      <c r="G380" s="11" t="n"/>
      <c r="H380" s="10" t="n"/>
      <c r="I380" s="11" t="n"/>
      <c r="J380" s="10" t="n"/>
      <c r="K380" s="13">
        <f>IF(D380="","",IF(H380="Cumplido",IF(I380="","SIN FECHA","CUMPLIDO"),IF(G380="","SIN PLAZO",IF(G380&lt;TODAY(),"VENCIDO",IF(G380-TODAY()&lt;=7,"POR VENCER","EN PLAZO")))))</f>
        <v/>
      </c>
      <c r="L380" s="13">
        <f>IF(K380="VENCIDO",TODAY()-G380,"")</f>
        <v/>
      </c>
    </row>
    <row r="381">
      <c r="A381" s="10" t="n"/>
      <c r="B381" s="10" t="n"/>
      <c r="C381" s="12">
        <f>IF(B381="","",IFERROR(INDEX(Actas!$B$5:$B$64,MATCH(B381,Actas!$A$5:$A$64,0)),""))</f>
        <v/>
      </c>
      <c r="D381" s="10" t="n"/>
      <c r="E381" s="10" t="n"/>
      <c r="F381" s="10" t="n"/>
      <c r="G381" s="11" t="n"/>
      <c r="H381" s="10" t="n"/>
      <c r="I381" s="11" t="n"/>
      <c r="J381" s="10" t="n"/>
      <c r="K381" s="13">
        <f>IF(D381="","",IF(H381="Cumplido",IF(I381="","SIN FECHA","CUMPLIDO"),IF(G381="","SIN PLAZO",IF(G381&lt;TODAY(),"VENCIDO",IF(G381-TODAY()&lt;=7,"POR VENCER","EN PLAZO")))))</f>
        <v/>
      </c>
      <c r="L381" s="13">
        <f>IF(K381="VENCIDO",TODAY()-G381,"")</f>
        <v/>
      </c>
    </row>
    <row r="382">
      <c r="A382" s="10" t="n"/>
      <c r="B382" s="10" t="n"/>
      <c r="C382" s="12">
        <f>IF(B382="","",IFERROR(INDEX(Actas!$B$5:$B$64,MATCH(B382,Actas!$A$5:$A$64,0)),""))</f>
        <v/>
      </c>
      <c r="D382" s="10" t="n"/>
      <c r="E382" s="10" t="n"/>
      <c r="F382" s="10" t="n"/>
      <c r="G382" s="11" t="n"/>
      <c r="H382" s="10" t="n"/>
      <c r="I382" s="11" t="n"/>
      <c r="J382" s="10" t="n"/>
      <c r="K382" s="13">
        <f>IF(D382="","",IF(H382="Cumplido",IF(I382="","SIN FECHA","CUMPLIDO"),IF(G382="","SIN PLAZO",IF(G382&lt;TODAY(),"VENCIDO",IF(G382-TODAY()&lt;=7,"POR VENCER","EN PLAZO")))))</f>
        <v/>
      </c>
      <c r="L382" s="13">
        <f>IF(K382="VENCIDO",TODAY()-G382,"")</f>
        <v/>
      </c>
    </row>
    <row r="383">
      <c r="A383" s="10" t="n"/>
      <c r="B383" s="10" t="n"/>
      <c r="C383" s="12">
        <f>IF(B383="","",IFERROR(INDEX(Actas!$B$5:$B$64,MATCH(B383,Actas!$A$5:$A$64,0)),""))</f>
        <v/>
      </c>
      <c r="D383" s="10" t="n"/>
      <c r="E383" s="10" t="n"/>
      <c r="F383" s="10" t="n"/>
      <c r="G383" s="11" t="n"/>
      <c r="H383" s="10" t="n"/>
      <c r="I383" s="11" t="n"/>
      <c r="J383" s="10" t="n"/>
      <c r="K383" s="13">
        <f>IF(D383="","",IF(H383="Cumplido",IF(I383="","SIN FECHA","CUMPLIDO"),IF(G383="","SIN PLAZO",IF(G383&lt;TODAY(),"VENCIDO",IF(G383-TODAY()&lt;=7,"POR VENCER","EN PLAZO")))))</f>
        <v/>
      </c>
      <c r="L383" s="13">
        <f>IF(K383="VENCIDO",TODAY()-G383,"")</f>
        <v/>
      </c>
    </row>
    <row r="384">
      <c r="A384" s="10" t="n"/>
      <c r="B384" s="10" t="n"/>
      <c r="C384" s="12">
        <f>IF(B384="","",IFERROR(INDEX(Actas!$B$5:$B$64,MATCH(B384,Actas!$A$5:$A$64,0)),""))</f>
        <v/>
      </c>
      <c r="D384" s="10" t="n"/>
      <c r="E384" s="10" t="n"/>
      <c r="F384" s="10" t="n"/>
      <c r="G384" s="11" t="n"/>
      <c r="H384" s="10" t="n"/>
      <c r="I384" s="11" t="n"/>
      <c r="J384" s="10" t="n"/>
      <c r="K384" s="13">
        <f>IF(D384="","",IF(H384="Cumplido",IF(I384="","SIN FECHA","CUMPLIDO"),IF(G384="","SIN PLAZO",IF(G384&lt;TODAY(),"VENCIDO",IF(G384-TODAY()&lt;=7,"POR VENCER","EN PLAZO")))))</f>
        <v/>
      </c>
      <c r="L384" s="13">
        <f>IF(K384="VENCIDO",TODAY()-G384,"")</f>
        <v/>
      </c>
    </row>
    <row r="385">
      <c r="A385" s="10" t="n"/>
      <c r="B385" s="10" t="n"/>
      <c r="C385" s="12">
        <f>IF(B385="","",IFERROR(INDEX(Actas!$B$5:$B$64,MATCH(B385,Actas!$A$5:$A$64,0)),""))</f>
        <v/>
      </c>
      <c r="D385" s="10" t="n"/>
      <c r="E385" s="10" t="n"/>
      <c r="F385" s="10" t="n"/>
      <c r="G385" s="11" t="n"/>
      <c r="H385" s="10" t="n"/>
      <c r="I385" s="11" t="n"/>
      <c r="J385" s="10" t="n"/>
      <c r="K385" s="13">
        <f>IF(D385="","",IF(H385="Cumplido",IF(I385="","SIN FECHA","CUMPLIDO"),IF(G385="","SIN PLAZO",IF(G385&lt;TODAY(),"VENCIDO",IF(G385-TODAY()&lt;=7,"POR VENCER","EN PLAZO")))))</f>
        <v/>
      </c>
      <c r="L385" s="13">
        <f>IF(K385="VENCIDO",TODAY()-G385,"")</f>
        <v/>
      </c>
    </row>
    <row r="386">
      <c r="A386" s="10" t="n"/>
      <c r="B386" s="10" t="n"/>
      <c r="C386" s="12">
        <f>IF(B386="","",IFERROR(INDEX(Actas!$B$5:$B$64,MATCH(B386,Actas!$A$5:$A$64,0)),""))</f>
        <v/>
      </c>
      <c r="D386" s="10" t="n"/>
      <c r="E386" s="10" t="n"/>
      <c r="F386" s="10" t="n"/>
      <c r="G386" s="11" t="n"/>
      <c r="H386" s="10" t="n"/>
      <c r="I386" s="11" t="n"/>
      <c r="J386" s="10" t="n"/>
      <c r="K386" s="13">
        <f>IF(D386="","",IF(H386="Cumplido",IF(I386="","SIN FECHA","CUMPLIDO"),IF(G386="","SIN PLAZO",IF(G386&lt;TODAY(),"VENCIDO",IF(G386-TODAY()&lt;=7,"POR VENCER","EN PLAZO")))))</f>
        <v/>
      </c>
      <c r="L386" s="13">
        <f>IF(K386="VENCIDO",TODAY()-G386,"")</f>
        <v/>
      </c>
    </row>
    <row r="387">
      <c r="A387" s="10" t="n"/>
      <c r="B387" s="10" t="n"/>
      <c r="C387" s="12">
        <f>IF(B387="","",IFERROR(INDEX(Actas!$B$5:$B$64,MATCH(B387,Actas!$A$5:$A$64,0)),""))</f>
        <v/>
      </c>
      <c r="D387" s="10" t="n"/>
      <c r="E387" s="10" t="n"/>
      <c r="F387" s="10" t="n"/>
      <c r="G387" s="11" t="n"/>
      <c r="H387" s="10" t="n"/>
      <c r="I387" s="11" t="n"/>
      <c r="J387" s="10" t="n"/>
      <c r="K387" s="13">
        <f>IF(D387="","",IF(H387="Cumplido",IF(I387="","SIN FECHA","CUMPLIDO"),IF(G387="","SIN PLAZO",IF(G387&lt;TODAY(),"VENCIDO",IF(G387-TODAY()&lt;=7,"POR VENCER","EN PLAZO")))))</f>
        <v/>
      </c>
      <c r="L387" s="13">
        <f>IF(K387="VENCIDO",TODAY()-G387,"")</f>
        <v/>
      </c>
    </row>
    <row r="388">
      <c r="A388" s="10" t="n"/>
      <c r="B388" s="10" t="n"/>
      <c r="C388" s="12">
        <f>IF(B388="","",IFERROR(INDEX(Actas!$B$5:$B$64,MATCH(B388,Actas!$A$5:$A$64,0)),""))</f>
        <v/>
      </c>
      <c r="D388" s="10" t="n"/>
      <c r="E388" s="10" t="n"/>
      <c r="F388" s="10" t="n"/>
      <c r="G388" s="11" t="n"/>
      <c r="H388" s="10" t="n"/>
      <c r="I388" s="11" t="n"/>
      <c r="J388" s="10" t="n"/>
      <c r="K388" s="13">
        <f>IF(D388="","",IF(H388="Cumplido",IF(I388="","SIN FECHA","CUMPLIDO"),IF(G388="","SIN PLAZO",IF(G388&lt;TODAY(),"VENCIDO",IF(G388-TODAY()&lt;=7,"POR VENCER","EN PLAZO")))))</f>
        <v/>
      </c>
      <c r="L388" s="13">
        <f>IF(K388="VENCIDO",TODAY()-G388,"")</f>
        <v/>
      </c>
    </row>
    <row r="389">
      <c r="A389" s="10" t="n"/>
      <c r="B389" s="10" t="n"/>
      <c r="C389" s="12">
        <f>IF(B389="","",IFERROR(INDEX(Actas!$B$5:$B$64,MATCH(B389,Actas!$A$5:$A$64,0)),""))</f>
        <v/>
      </c>
      <c r="D389" s="10" t="n"/>
      <c r="E389" s="10" t="n"/>
      <c r="F389" s="10" t="n"/>
      <c r="G389" s="11" t="n"/>
      <c r="H389" s="10" t="n"/>
      <c r="I389" s="11" t="n"/>
      <c r="J389" s="10" t="n"/>
      <c r="K389" s="13">
        <f>IF(D389="","",IF(H389="Cumplido",IF(I389="","SIN FECHA","CUMPLIDO"),IF(G389="","SIN PLAZO",IF(G389&lt;TODAY(),"VENCIDO",IF(G389-TODAY()&lt;=7,"POR VENCER","EN PLAZO")))))</f>
        <v/>
      </c>
      <c r="L389" s="13">
        <f>IF(K389="VENCIDO",TODAY()-G389,"")</f>
        <v/>
      </c>
    </row>
    <row r="390">
      <c r="A390" s="10" t="n"/>
      <c r="B390" s="10" t="n"/>
      <c r="C390" s="12">
        <f>IF(B390="","",IFERROR(INDEX(Actas!$B$5:$B$64,MATCH(B390,Actas!$A$5:$A$64,0)),""))</f>
        <v/>
      </c>
      <c r="D390" s="10" t="n"/>
      <c r="E390" s="10" t="n"/>
      <c r="F390" s="10" t="n"/>
      <c r="G390" s="11" t="n"/>
      <c r="H390" s="10" t="n"/>
      <c r="I390" s="11" t="n"/>
      <c r="J390" s="10" t="n"/>
      <c r="K390" s="13">
        <f>IF(D390="","",IF(H390="Cumplido",IF(I390="","SIN FECHA","CUMPLIDO"),IF(G390="","SIN PLAZO",IF(G390&lt;TODAY(),"VENCIDO",IF(G390-TODAY()&lt;=7,"POR VENCER","EN PLAZO")))))</f>
        <v/>
      </c>
      <c r="L390" s="13">
        <f>IF(K390="VENCIDO",TODAY()-G390,"")</f>
        <v/>
      </c>
    </row>
    <row r="391">
      <c r="A391" s="10" t="n"/>
      <c r="B391" s="10" t="n"/>
      <c r="C391" s="12">
        <f>IF(B391="","",IFERROR(INDEX(Actas!$B$5:$B$64,MATCH(B391,Actas!$A$5:$A$64,0)),""))</f>
        <v/>
      </c>
      <c r="D391" s="10" t="n"/>
      <c r="E391" s="10" t="n"/>
      <c r="F391" s="10" t="n"/>
      <c r="G391" s="11" t="n"/>
      <c r="H391" s="10" t="n"/>
      <c r="I391" s="11" t="n"/>
      <c r="J391" s="10" t="n"/>
      <c r="K391" s="13">
        <f>IF(D391="","",IF(H391="Cumplido",IF(I391="","SIN FECHA","CUMPLIDO"),IF(G391="","SIN PLAZO",IF(G391&lt;TODAY(),"VENCIDO",IF(G391-TODAY()&lt;=7,"POR VENCER","EN PLAZO")))))</f>
        <v/>
      </c>
      <c r="L391" s="13">
        <f>IF(K391="VENCIDO",TODAY()-G391,"")</f>
        <v/>
      </c>
    </row>
    <row r="392">
      <c r="A392" s="10" t="n"/>
      <c r="B392" s="10" t="n"/>
      <c r="C392" s="12">
        <f>IF(B392="","",IFERROR(INDEX(Actas!$B$5:$B$64,MATCH(B392,Actas!$A$5:$A$64,0)),""))</f>
        <v/>
      </c>
      <c r="D392" s="10" t="n"/>
      <c r="E392" s="10" t="n"/>
      <c r="F392" s="10" t="n"/>
      <c r="G392" s="11" t="n"/>
      <c r="H392" s="10" t="n"/>
      <c r="I392" s="11" t="n"/>
      <c r="J392" s="10" t="n"/>
      <c r="K392" s="13">
        <f>IF(D392="","",IF(H392="Cumplido",IF(I392="","SIN FECHA","CUMPLIDO"),IF(G392="","SIN PLAZO",IF(G392&lt;TODAY(),"VENCIDO",IF(G392-TODAY()&lt;=7,"POR VENCER","EN PLAZO")))))</f>
        <v/>
      </c>
      <c r="L392" s="13">
        <f>IF(K392="VENCIDO",TODAY()-G392,"")</f>
        <v/>
      </c>
    </row>
    <row r="393">
      <c r="A393" s="10" t="n"/>
      <c r="B393" s="10" t="n"/>
      <c r="C393" s="12">
        <f>IF(B393="","",IFERROR(INDEX(Actas!$B$5:$B$64,MATCH(B393,Actas!$A$5:$A$64,0)),""))</f>
        <v/>
      </c>
      <c r="D393" s="10" t="n"/>
      <c r="E393" s="10" t="n"/>
      <c r="F393" s="10" t="n"/>
      <c r="G393" s="11" t="n"/>
      <c r="H393" s="10" t="n"/>
      <c r="I393" s="11" t="n"/>
      <c r="J393" s="10" t="n"/>
      <c r="K393" s="13">
        <f>IF(D393="","",IF(H393="Cumplido",IF(I393="","SIN FECHA","CUMPLIDO"),IF(G393="","SIN PLAZO",IF(G393&lt;TODAY(),"VENCIDO",IF(G393-TODAY()&lt;=7,"POR VENCER","EN PLAZO")))))</f>
        <v/>
      </c>
      <c r="L393" s="13">
        <f>IF(K393="VENCIDO",TODAY()-G393,"")</f>
        <v/>
      </c>
    </row>
    <row r="394">
      <c r="A394" s="10" t="n"/>
      <c r="B394" s="10" t="n"/>
      <c r="C394" s="12">
        <f>IF(B394="","",IFERROR(INDEX(Actas!$B$5:$B$64,MATCH(B394,Actas!$A$5:$A$64,0)),""))</f>
        <v/>
      </c>
      <c r="D394" s="10" t="n"/>
      <c r="E394" s="10" t="n"/>
      <c r="F394" s="10" t="n"/>
      <c r="G394" s="11" t="n"/>
      <c r="H394" s="10" t="n"/>
      <c r="I394" s="11" t="n"/>
      <c r="J394" s="10" t="n"/>
      <c r="K394" s="13">
        <f>IF(D394="","",IF(H394="Cumplido",IF(I394="","SIN FECHA","CUMPLIDO"),IF(G394="","SIN PLAZO",IF(G394&lt;TODAY(),"VENCIDO",IF(G394-TODAY()&lt;=7,"POR VENCER","EN PLAZO")))))</f>
        <v/>
      </c>
      <c r="L394" s="13">
        <f>IF(K394="VENCIDO",TODAY()-G394,"")</f>
        <v/>
      </c>
    </row>
    <row r="395">
      <c r="A395" s="10" t="n"/>
      <c r="B395" s="10" t="n"/>
      <c r="C395" s="12">
        <f>IF(B395="","",IFERROR(INDEX(Actas!$B$5:$B$64,MATCH(B395,Actas!$A$5:$A$64,0)),""))</f>
        <v/>
      </c>
      <c r="D395" s="10" t="n"/>
      <c r="E395" s="10" t="n"/>
      <c r="F395" s="10" t="n"/>
      <c r="G395" s="11" t="n"/>
      <c r="H395" s="10" t="n"/>
      <c r="I395" s="11" t="n"/>
      <c r="J395" s="10" t="n"/>
      <c r="K395" s="13">
        <f>IF(D395="","",IF(H395="Cumplido",IF(I395="","SIN FECHA","CUMPLIDO"),IF(G395="","SIN PLAZO",IF(G395&lt;TODAY(),"VENCIDO",IF(G395-TODAY()&lt;=7,"POR VENCER","EN PLAZO")))))</f>
        <v/>
      </c>
      <c r="L395" s="13">
        <f>IF(K395="VENCIDO",TODAY()-G395,"")</f>
        <v/>
      </c>
    </row>
    <row r="396">
      <c r="A396" s="10" t="n"/>
      <c r="B396" s="10" t="n"/>
      <c r="C396" s="12">
        <f>IF(B396="","",IFERROR(INDEX(Actas!$B$5:$B$64,MATCH(B396,Actas!$A$5:$A$64,0)),""))</f>
        <v/>
      </c>
      <c r="D396" s="10" t="n"/>
      <c r="E396" s="10" t="n"/>
      <c r="F396" s="10" t="n"/>
      <c r="G396" s="11" t="n"/>
      <c r="H396" s="10" t="n"/>
      <c r="I396" s="11" t="n"/>
      <c r="J396" s="10" t="n"/>
      <c r="K396" s="13">
        <f>IF(D396="","",IF(H396="Cumplido",IF(I396="","SIN FECHA","CUMPLIDO"),IF(G396="","SIN PLAZO",IF(G396&lt;TODAY(),"VENCIDO",IF(G396-TODAY()&lt;=7,"POR VENCER","EN PLAZO")))))</f>
        <v/>
      </c>
      <c r="L396" s="13">
        <f>IF(K396="VENCIDO",TODAY()-G396,"")</f>
        <v/>
      </c>
    </row>
    <row r="397">
      <c r="A397" s="10" t="n"/>
      <c r="B397" s="10" t="n"/>
      <c r="C397" s="12">
        <f>IF(B397="","",IFERROR(INDEX(Actas!$B$5:$B$64,MATCH(B397,Actas!$A$5:$A$64,0)),""))</f>
        <v/>
      </c>
      <c r="D397" s="10" t="n"/>
      <c r="E397" s="10" t="n"/>
      <c r="F397" s="10" t="n"/>
      <c r="G397" s="11" t="n"/>
      <c r="H397" s="10" t="n"/>
      <c r="I397" s="11" t="n"/>
      <c r="J397" s="10" t="n"/>
      <c r="K397" s="13">
        <f>IF(D397="","",IF(H397="Cumplido",IF(I397="","SIN FECHA","CUMPLIDO"),IF(G397="","SIN PLAZO",IF(G397&lt;TODAY(),"VENCIDO",IF(G397-TODAY()&lt;=7,"POR VENCER","EN PLAZO")))))</f>
        <v/>
      </c>
      <c r="L397" s="13">
        <f>IF(K397="VENCIDO",TODAY()-G397,"")</f>
        <v/>
      </c>
    </row>
    <row r="398">
      <c r="A398" s="10" t="n"/>
      <c r="B398" s="10" t="n"/>
      <c r="C398" s="12">
        <f>IF(B398="","",IFERROR(INDEX(Actas!$B$5:$B$64,MATCH(B398,Actas!$A$5:$A$64,0)),""))</f>
        <v/>
      </c>
      <c r="D398" s="10" t="n"/>
      <c r="E398" s="10" t="n"/>
      <c r="F398" s="10" t="n"/>
      <c r="G398" s="11" t="n"/>
      <c r="H398" s="10" t="n"/>
      <c r="I398" s="11" t="n"/>
      <c r="J398" s="10" t="n"/>
      <c r="K398" s="13">
        <f>IF(D398="","",IF(H398="Cumplido",IF(I398="","SIN FECHA","CUMPLIDO"),IF(G398="","SIN PLAZO",IF(G398&lt;TODAY(),"VENCIDO",IF(G398-TODAY()&lt;=7,"POR VENCER","EN PLAZO")))))</f>
        <v/>
      </c>
      <c r="L398" s="13">
        <f>IF(K398="VENCIDO",TODAY()-G398,"")</f>
        <v/>
      </c>
    </row>
    <row r="399">
      <c r="A399" s="10" t="n"/>
      <c r="B399" s="10" t="n"/>
      <c r="C399" s="12">
        <f>IF(B399="","",IFERROR(INDEX(Actas!$B$5:$B$64,MATCH(B399,Actas!$A$5:$A$64,0)),""))</f>
        <v/>
      </c>
      <c r="D399" s="10" t="n"/>
      <c r="E399" s="10" t="n"/>
      <c r="F399" s="10" t="n"/>
      <c r="G399" s="11" t="n"/>
      <c r="H399" s="10" t="n"/>
      <c r="I399" s="11" t="n"/>
      <c r="J399" s="10" t="n"/>
      <c r="K399" s="13">
        <f>IF(D399="","",IF(H399="Cumplido",IF(I399="","SIN FECHA","CUMPLIDO"),IF(G399="","SIN PLAZO",IF(G399&lt;TODAY(),"VENCIDO",IF(G399-TODAY()&lt;=7,"POR VENCER","EN PLAZO")))))</f>
        <v/>
      </c>
      <c r="L399" s="13">
        <f>IF(K399="VENCIDO",TODAY()-G399,"")</f>
        <v/>
      </c>
    </row>
    <row r="400">
      <c r="A400" s="10" t="n"/>
      <c r="B400" s="10" t="n"/>
      <c r="C400" s="12">
        <f>IF(B400="","",IFERROR(INDEX(Actas!$B$5:$B$64,MATCH(B400,Actas!$A$5:$A$64,0)),""))</f>
        <v/>
      </c>
      <c r="D400" s="10" t="n"/>
      <c r="E400" s="10" t="n"/>
      <c r="F400" s="10" t="n"/>
      <c r="G400" s="11" t="n"/>
      <c r="H400" s="10" t="n"/>
      <c r="I400" s="11" t="n"/>
      <c r="J400" s="10" t="n"/>
      <c r="K400" s="13">
        <f>IF(D400="","",IF(H400="Cumplido",IF(I400="","SIN FECHA","CUMPLIDO"),IF(G400="","SIN PLAZO",IF(G400&lt;TODAY(),"VENCIDO",IF(G400-TODAY()&lt;=7,"POR VENCER","EN PLAZO")))))</f>
        <v/>
      </c>
      <c r="L400" s="13">
        <f>IF(K400="VENCIDO",TODAY()-G400,"")</f>
        <v/>
      </c>
    </row>
    <row r="401">
      <c r="A401" s="10" t="n"/>
      <c r="B401" s="10" t="n"/>
      <c r="C401" s="12">
        <f>IF(B401="","",IFERROR(INDEX(Actas!$B$5:$B$64,MATCH(B401,Actas!$A$5:$A$64,0)),""))</f>
        <v/>
      </c>
      <c r="D401" s="10" t="n"/>
      <c r="E401" s="10" t="n"/>
      <c r="F401" s="10" t="n"/>
      <c r="G401" s="11" t="n"/>
      <c r="H401" s="10" t="n"/>
      <c r="I401" s="11" t="n"/>
      <c r="J401" s="10" t="n"/>
      <c r="K401" s="13">
        <f>IF(D401="","",IF(H401="Cumplido",IF(I401="","SIN FECHA","CUMPLIDO"),IF(G401="","SIN PLAZO",IF(G401&lt;TODAY(),"VENCIDO",IF(G401-TODAY()&lt;=7,"POR VENCER","EN PLAZO")))))</f>
        <v/>
      </c>
      <c r="L401" s="13">
        <f>IF(K401="VENCIDO",TODAY()-G401,"")</f>
        <v/>
      </c>
    </row>
    <row r="402">
      <c r="A402" s="10" t="n"/>
      <c r="B402" s="10" t="n"/>
      <c r="C402" s="12">
        <f>IF(B402="","",IFERROR(INDEX(Actas!$B$5:$B$64,MATCH(B402,Actas!$A$5:$A$64,0)),""))</f>
        <v/>
      </c>
      <c r="D402" s="10" t="n"/>
      <c r="E402" s="10" t="n"/>
      <c r="F402" s="10" t="n"/>
      <c r="G402" s="11" t="n"/>
      <c r="H402" s="10" t="n"/>
      <c r="I402" s="11" t="n"/>
      <c r="J402" s="10" t="n"/>
      <c r="K402" s="13">
        <f>IF(D402="","",IF(H402="Cumplido",IF(I402="","SIN FECHA","CUMPLIDO"),IF(G402="","SIN PLAZO",IF(G402&lt;TODAY(),"VENCIDO",IF(G402-TODAY()&lt;=7,"POR VENCER","EN PLAZO")))))</f>
        <v/>
      </c>
      <c r="L402" s="13">
        <f>IF(K402="VENCIDO",TODAY()-G402,"")</f>
        <v/>
      </c>
    </row>
    <row r="403">
      <c r="A403" s="10" t="n"/>
      <c r="B403" s="10" t="n"/>
      <c r="C403" s="12">
        <f>IF(B403="","",IFERROR(INDEX(Actas!$B$5:$B$64,MATCH(B403,Actas!$A$5:$A$64,0)),""))</f>
        <v/>
      </c>
      <c r="D403" s="10" t="n"/>
      <c r="E403" s="10" t="n"/>
      <c r="F403" s="10" t="n"/>
      <c r="G403" s="11" t="n"/>
      <c r="H403" s="10" t="n"/>
      <c r="I403" s="11" t="n"/>
      <c r="J403" s="10" t="n"/>
      <c r="K403" s="13">
        <f>IF(D403="","",IF(H403="Cumplido",IF(I403="","SIN FECHA","CUMPLIDO"),IF(G403="","SIN PLAZO",IF(G403&lt;TODAY(),"VENCIDO",IF(G403-TODAY()&lt;=7,"POR VENCER","EN PLAZO")))))</f>
        <v/>
      </c>
      <c r="L403" s="13">
        <f>IF(K403="VENCIDO",TODAY()-G403,"")</f>
        <v/>
      </c>
    </row>
    <row r="404">
      <c r="A404" s="10" t="n"/>
      <c r="B404" s="10" t="n"/>
      <c r="C404" s="12">
        <f>IF(B404="","",IFERROR(INDEX(Actas!$B$5:$B$64,MATCH(B404,Actas!$A$5:$A$64,0)),""))</f>
        <v/>
      </c>
      <c r="D404" s="10" t="n"/>
      <c r="E404" s="10" t="n"/>
      <c r="F404" s="10" t="n"/>
      <c r="G404" s="11" t="n"/>
      <c r="H404" s="10" t="n"/>
      <c r="I404" s="11" t="n"/>
      <c r="J404" s="10" t="n"/>
      <c r="K404" s="13">
        <f>IF(D404="","",IF(H404="Cumplido",IF(I404="","SIN FECHA","CUMPLIDO"),IF(G404="","SIN PLAZO",IF(G404&lt;TODAY(),"VENCIDO",IF(G404-TODAY()&lt;=7,"POR VENCER","EN PLAZO")))))</f>
        <v/>
      </c>
      <c r="L404" s="13">
        <f>IF(K404="VENCIDO",TODAY()-G404,"")</f>
        <v/>
      </c>
    </row>
    <row r="405">
      <c r="A405" s="10" t="n"/>
      <c r="B405" s="10" t="n"/>
      <c r="C405" s="12">
        <f>IF(B405="","",IFERROR(INDEX(Actas!$B$5:$B$64,MATCH(B405,Actas!$A$5:$A$64,0)),""))</f>
        <v/>
      </c>
      <c r="D405" s="10" t="n"/>
      <c r="E405" s="10" t="n"/>
      <c r="F405" s="10" t="n"/>
      <c r="G405" s="11" t="n"/>
      <c r="H405" s="10" t="n"/>
      <c r="I405" s="11" t="n"/>
      <c r="J405" s="10" t="n"/>
      <c r="K405" s="13">
        <f>IF(D405="","",IF(H405="Cumplido",IF(I405="","SIN FECHA","CUMPLIDO"),IF(G405="","SIN PLAZO",IF(G405&lt;TODAY(),"VENCIDO",IF(G405-TODAY()&lt;=7,"POR VENCER","EN PLAZO")))))</f>
        <v/>
      </c>
      <c r="L405" s="13">
        <f>IF(K405="VENCIDO",TODAY()-G405,"")</f>
        <v/>
      </c>
    </row>
    <row r="406">
      <c r="A406" s="10" t="n"/>
      <c r="B406" s="10" t="n"/>
      <c r="C406" s="12">
        <f>IF(B406="","",IFERROR(INDEX(Actas!$B$5:$B$64,MATCH(B406,Actas!$A$5:$A$64,0)),""))</f>
        <v/>
      </c>
      <c r="D406" s="10" t="n"/>
      <c r="E406" s="10" t="n"/>
      <c r="F406" s="10" t="n"/>
      <c r="G406" s="11" t="n"/>
      <c r="H406" s="10" t="n"/>
      <c r="I406" s="11" t="n"/>
      <c r="J406" s="10" t="n"/>
      <c r="K406" s="13">
        <f>IF(D406="","",IF(H406="Cumplido",IF(I406="","SIN FECHA","CUMPLIDO"),IF(G406="","SIN PLAZO",IF(G406&lt;TODAY(),"VENCIDO",IF(G406-TODAY()&lt;=7,"POR VENCER","EN PLAZO")))))</f>
        <v/>
      </c>
      <c r="L406" s="13">
        <f>IF(K406="VENCIDO",TODAY()-G406,"")</f>
        <v/>
      </c>
    </row>
    <row r="407">
      <c r="A407" s="10" t="n"/>
      <c r="B407" s="10" t="n"/>
      <c r="C407" s="12">
        <f>IF(B407="","",IFERROR(INDEX(Actas!$B$5:$B$64,MATCH(B407,Actas!$A$5:$A$64,0)),""))</f>
        <v/>
      </c>
      <c r="D407" s="10" t="n"/>
      <c r="E407" s="10" t="n"/>
      <c r="F407" s="10" t="n"/>
      <c r="G407" s="11" t="n"/>
      <c r="H407" s="10" t="n"/>
      <c r="I407" s="11" t="n"/>
      <c r="J407" s="10" t="n"/>
      <c r="K407" s="13">
        <f>IF(D407="","",IF(H407="Cumplido",IF(I407="","SIN FECHA","CUMPLIDO"),IF(G407="","SIN PLAZO",IF(G407&lt;TODAY(),"VENCIDO",IF(G407-TODAY()&lt;=7,"POR VENCER","EN PLAZO")))))</f>
        <v/>
      </c>
      <c r="L407" s="13">
        <f>IF(K407="VENCIDO",TODAY()-G407,"")</f>
        <v/>
      </c>
    </row>
    <row r="408">
      <c r="A408" s="10" t="n"/>
      <c r="B408" s="10" t="n"/>
      <c r="C408" s="12">
        <f>IF(B408="","",IFERROR(INDEX(Actas!$B$5:$B$64,MATCH(B408,Actas!$A$5:$A$64,0)),""))</f>
        <v/>
      </c>
      <c r="D408" s="10" t="n"/>
      <c r="E408" s="10" t="n"/>
      <c r="F408" s="10" t="n"/>
      <c r="G408" s="11" t="n"/>
      <c r="H408" s="10" t="n"/>
      <c r="I408" s="11" t="n"/>
      <c r="J408" s="10" t="n"/>
      <c r="K408" s="13">
        <f>IF(D408="","",IF(H408="Cumplido",IF(I408="","SIN FECHA","CUMPLIDO"),IF(G408="","SIN PLAZO",IF(G408&lt;TODAY(),"VENCIDO",IF(G408-TODAY()&lt;=7,"POR VENCER","EN PLAZO")))))</f>
        <v/>
      </c>
      <c r="L408" s="13">
        <f>IF(K408="VENCIDO",TODAY()-G408,"")</f>
        <v/>
      </c>
    </row>
    <row r="409">
      <c r="A409" s="10" t="n"/>
      <c r="B409" s="10" t="n"/>
      <c r="C409" s="12">
        <f>IF(B409="","",IFERROR(INDEX(Actas!$B$5:$B$64,MATCH(B409,Actas!$A$5:$A$64,0)),""))</f>
        <v/>
      </c>
      <c r="D409" s="10" t="n"/>
      <c r="E409" s="10" t="n"/>
      <c r="F409" s="10" t="n"/>
      <c r="G409" s="11" t="n"/>
      <c r="H409" s="10" t="n"/>
      <c r="I409" s="11" t="n"/>
      <c r="J409" s="10" t="n"/>
      <c r="K409" s="13">
        <f>IF(D409="","",IF(H409="Cumplido",IF(I409="","SIN FECHA","CUMPLIDO"),IF(G409="","SIN PLAZO",IF(G409&lt;TODAY(),"VENCIDO",IF(G409-TODAY()&lt;=7,"POR VENCER","EN PLAZO")))))</f>
        <v/>
      </c>
      <c r="L409" s="13">
        <f>IF(K409="VENCIDO",TODAY()-G409,"")</f>
        <v/>
      </c>
    </row>
    <row r="410">
      <c r="A410" s="10" t="n"/>
      <c r="B410" s="10" t="n"/>
      <c r="C410" s="12">
        <f>IF(B410="","",IFERROR(INDEX(Actas!$B$5:$B$64,MATCH(B410,Actas!$A$5:$A$64,0)),""))</f>
        <v/>
      </c>
      <c r="D410" s="10" t="n"/>
      <c r="E410" s="10" t="n"/>
      <c r="F410" s="10" t="n"/>
      <c r="G410" s="11" t="n"/>
      <c r="H410" s="10" t="n"/>
      <c r="I410" s="11" t="n"/>
      <c r="J410" s="10" t="n"/>
      <c r="K410" s="13">
        <f>IF(D410="","",IF(H410="Cumplido",IF(I410="","SIN FECHA","CUMPLIDO"),IF(G410="","SIN PLAZO",IF(G410&lt;TODAY(),"VENCIDO",IF(G410-TODAY()&lt;=7,"POR VENCER","EN PLAZO")))))</f>
        <v/>
      </c>
      <c r="L410" s="13">
        <f>IF(K410="VENCIDO",TODAY()-G410,"")</f>
        <v/>
      </c>
    </row>
    <row r="411">
      <c r="A411" s="10" t="n"/>
      <c r="B411" s="10" t="n"/>
      <c r="C411" s="12">
        <f>IF(B411="","",IFERROR(INDEX(Actas!$B$5:$B$64,MATCH(B411,Actas!$A$5:$A$64,0)),""))</f>
        <v/>
      </c>
      <c r="D411" s="10" t="n"/>
      <c r="E411" s="10" t="n"/>
      <c r="F411" s="10" t="n"/>
      <c r="G411" s="11" t="n"/>
      <c r="H411" s="10" t="n"/>
      <c r="I411" s="11" t="n"/>
      <c r="J411" s="10" t="n"/>
      <c r="K411" s="13">
        <f>IF(D411="","",IF(H411="Cumplido",IF(I411="","SIN FECHA","CUMPLIDO"),IF(G411="","SIN PLAZO",IF(G411&lt;TODAY(),"VENCIDO",IF(G411-TODAY()&lt;=7,"POR VENCER","EN PLAZO")))))</f>
        <v/>
      </c>
      <c r="L411" s="13">
        <f>IF(K411="VENCIDO",TODAY()-G411,"")</f>
        <v/>
      </c>
    </row>
    <row r="412">
      <c r="A412" s="10" t="n"/>
      <c r="B412" s="10" t="n"/>
      <c r="C412" s="12">
        <f>IF(B412="","",IFERROR(INDEX(Actas!$B$5:$B$64,MATCH(B412,Actas!$A$5:$A$64,0)),""))</f>
        <v/>
      </c>
      <c r="D412" s="10" t="n"/>
      <c r="E412" s="10" t="n"/>
      <c r="F412" s="10" t="n"/>
      <c r="G412" s="11" t="n"/>
      <c r="H412" s="10" t="n"/>
      <c r="I412" s="11" t="n"/>
      <c r="J412" s="10" t="n"/>
      <c r="K412" s="13">
        <f>IF(D412="","",IF(H412="Cumplido",IF(I412="","SIN FECHA","CUMPLIDO"),IF(G412="","SIN PLAZO",IF(G412&lt;TODAY(),"VENCIDO",IF(G412-TODAY()&lt;=7,"POR VENCER","EN PLAZO")))))</f>
        <v/>
      </c>
      <c r="L412" s="13">
        <f>IF(K412="VENCIDO",TODAY()-G412,"")</f>
        <v/>
      </c>
    </row>
    <row r="413">
      <c r="A413" s="10" t="n"/>
      <c r="B413" s="10" t="n"/>
      <c r="C413" s="12">
        <f>IF(B413="","",IFERROR(INDEX(Actas!$B$5:$B$64,MATCH(B413,Actas!$A$5:$A$64,0)),""))</f>
        <v/>
      </c>
      <c r="D413" s="10" t="n"/>
      <c r="E413" s="10" t="n"/>
      <c r="F413" s="10" t="n"/>
      <c r="G413" s="11" t="n"/>
      <c r="H413" s="10" t="n"/>
      <c r="I413" s="11" t="n"/>
      <c r="J413" s="10" t="n"/>
      <c r="K413" s="13">
        <f>IF(D413="","",IF(H413="Cumplido",IF(I413="","SIN FECHA","CUMPLIDO"),IF(G413="","SIN PLAZO",IF(G413&lt;TODAY(),"VENCIDO",IF(G413-TODAY()&lt;=7,"POR VENCER","EN PLAZO")))))</f>
        <v/>
      </c>
      <c r="L413" s="13">
        <f>IF(K413="VENCIDO",TODAY()-G413,"")</f>
        <v/>
      </c>
    </row>
    <row r="414">
      <c r="A414" s="10" t="n"/>
      <c r="B414" s="10" t="n"/>
      <c r="C414" s="12">
        <f>IF(B414="","",IFERROR(INDEX(Actas!$B$5:$B$64,MATCH(B414,Actas!$A$5:$A$64,0)),""))</f>
        <v/>
      </c>
      <c r="D414" s="10" t="n"/>
      <c r="E414" s="10" t="n"/>
      <c r="F414" s="10" t="n"/>
      <c r="G414" s="11" t="n"/>
      <c r="H414" s="10" t="n"/>
      <c r="I414" s="11" t="n"/>
      <c r="J414" s="10" t="n"/>
      <c r="K414" s="13">
        <f>IF(D414="","",IF(H414="Cumplido",IF(I414="","SIN FECHA","CUMPLIDO"),IF(G414="","SIN PLAZO",IF(G414&lt;TODAY(),"VENCIDO",IF(G414-TODAY()&lt;=7,"POR VENCER","EN PLAZO")))))</f>
        <v/>
      </c>
      <c r="L414" s="13">
        <f>IF(K414="VENCIDO",TODAY()-G414,"")</f>
        <v/>
      </c>
    </row>
    <row r="415">
      <c r="A415" s="10" t="n"/>
      <c r="B415" s="10" t="n"/>
      <c r="C415" s="12">
        <f>IF(B415="","",IFERROR(INDEX(Actas!$B$5:$B$64,MATCH(B415,Actas!$A$5:$A$64,0)),""))</f>
        <v/>
      </c>
      <c r="D415" s="10" t="n"/>
      <c r="E415" s="10" t="n"/>
      <c r="F415" s="10" t="n"/>
      <c r="G415" s="11" t="n"/>
      <c r="H415" s="10" t="n"/>
      <c r="I415" s="11" t="n"/>
      <c r="J415" s="10" t="n"/>
      <c r="K415" s="13">
        <f>IF(D415="","",IF(H415="Cumplido",IF(I415="","SIN FECHA","CUMPLIDO"),IF(G415="","SIN PLAZO",IF(G415&lt;TODAY(),"VENCIDO",IF(G415-TODAY()&lt;=7,"POR VENCER","EN PLAZO")))))</f>
        <v/>
      </c>
      <c r="L415" s="13">
        <f>IF(K415="VENCIDO",TODAY()-G415,"")</f>
        <v/>
      </c>
    </row>
    <row r="416">
      <c r="A416" s="10" t="n"/>
      <c r="B416" s="10" t="n"/>
      <c r="C416" s="12">
        <f>IF(B416="","",IFERROR(INDEX(Actas!$B$5:$B$64,MATCH(B416,Actas!$A$5:$A$64,0)),""))</f>
        <v/>
      </c>
      <c r="D416" s="10" t="n"/>
      <c r="E416" s="10" t="n"/>
      <c r="F416" s="10" t="n"/>
      <c r="G416" s="11" t="n"/>
      <c r="H416" s="10" t="n"/>
      <c r="I416" s="11" t="n"/>
      <c r="J416" s="10" t="n"/>
      <c r="K416" s="13">
        <f>IF(D416="","",IF(H416="Cumplido",IF(I416="","SIN FECHA","CUMPLIDO"),IF(G416="","SIN PLAZO",IF(G416&lt;TODAY(),"VENCIDO",IF(G416-TODAY()&lt;=7,"POR VENCER","EN PLAZO")))))</f>
        <v/>
      </c>
      <c r="L416" s="13">
        <f>IF(K416="VENCIDO",TODAY()-G416,"")</f>
        <v/>
      </c>
    </row>
    <row r="417">
      <c r="A417" s="10" t="n"/>
      <c r="B417" s="10" t="n"/>
      <c r="C417" s="12">
        <f>IF(B417="","",IFERROR(INDEX(Actas!$B$5:$B$64,MATCH(B417,Actas!$A$5:$A$64,0)),""))</f>
        <v/>
      </c>
      <c r="D417" s="10" t="n"/>
      <c r="E417" s="10" t="n"/>
      <c r="F417" s="10" t="n"/>
      <c r="G417" s="11" t="n"/>
      <c r="H417" s="10" t="n"/>
      <c r="I417" s="11" t="n"/>
      <c r="J417" s="10" t="n"/>
      <c r="K417" s="13">
        <f>IF(D417="","",IF(H417="Cumplido",IF(I417="","SIN FECHA","CUMPLIDO"),IF(G417="","SIN PLAZO",IF(G417&lt;TODAY(),"VENCIDO",IF(G417-TODAY()&lt;=7,"POR VENCER","EN PLAZO")))))</f>
        <v/>
      </c>
      <c r="L417" s="13">
        <f>IF(K417="VENCIDO",TODAY()-G417,"")</f>
        <v/>
      </c>
    </row>
    <row r="418">
      <c r="A418" s="10" t="n"/>
      <c r="B418" s="10" t="n"/>
      <c r="C418" s="12">
        <f>IF(B418="","",IFERROR(INDEX(Actas!$B$5:$B$64,MATCH(B418,Actas!$A$5:$A$64,0)),""))</f>
        <v/>
      </c>
      <c r="D418" s="10" t="n"/>
      <c r="E418" s="10" t="n"/>
      <c r="F418" s="10" t="n"/>
      <c r="G418" s="11" t="n"/>
      <c r="H418" s="10" t="n"/>
      <c r="I418" s="11" t="n"/>
      <c r="J418" s="10" t="n"/>
      <c r="K418" s="13">
        <f>IF(D418="","",IF(H418="Cumplido",IF(I418="","SIN FECHA","CUMPLIDO"),IF(G418="","SIN PLAZO",IF(G418&lt;TODAY(),"VENCIDO",IF(G418-TODAY()&lt;=7,"POR VENCER","EN PLAZO")))))</f>
        <v/>
      </c>
      <c r="L418" s="13">
        <f>IF(K418="VENCIDO",TODAY()-G418,"")</f>
        <v/>
      </c>
    </row>
    <row r="419">
      <c r="A419" s="10" t="n"/>
      <c r="B419" s="10" t="n"/>
      <c r="C419" s="12">
        <f>IF(B419="","",IFERROR(INDEX(Actas!$B$5:$B$64,MATCH(B419,Actas!$A$5:$A$64,0)),""))</f>
        <v/>
      </c>
      <c r="D419" s="10" t="n"/>
      <c r="E419" s="10" t="n"/>
      <c r="F419" s="10" t="n"/>
      <c r="G419" s="11" t="n"/>
      <c r="H419" s="10" t="n"/>
      <c r="I419" s="11" t="n"/>
      <c r="J419" s="10" t="n"/>
      <c r="K419" s="13">
        <f>IF(D419="","",IF(H419="Cumplido",IF(I419="","SIN FECHA","CUMPLIDO"),IF(G419="","SIN PLAZO",IF(G419&lt;TODAY(),"VENCIDO",IF(G419-TODAY()&lt;=7,"POR VENCER","EN PLAZO")))))</f>
        <v/>
      </c>
      <c r="L419" s="13">
        <f>IF(K419="VENCIDO",TODAY()-G419,"")</f>
        <v/>
      </c>
    </row>
    <row r="420">
      <c r="A420" s="10" t="n"/>
      <c r="B420" s="10" t="n"/>
      <c r="C420" s="12">
        <f>IF(B420="","",IFERROR(INDEX(Actas!$B$5:$B$64,MATCH(B420,Actas!$A$5:$A$64,0)),""))</f>
        <v/>
      </c>
      <c r="D420" s="10" t="n"/>
      <c r="E420" s="10" t="n"/>
      <c r="F420" s="10" t="n"/>
      <c r="G420" s="11" t="n"/>
      <c r="H420" s="10" t="n"/>
      <c r="I420" s="11" t="n"/>
      <c r="J420" s="10" t="n"/>
      <c r="K420" s="13">
        <f>IF(D420="","",IF(H420="Cumplido",IF(I420="","SIN FECHA","CUMPLIDO"),IF(G420="","SIN PLAZO",IF(G420&lt;TODAY(),"VENCIDO",IF(G420-TODAY()&lt;=7,"POR VENCER","EN PLAZO")))))</f>
        <v/>
      </c>
      <c r="L420" s="13">
        <f>IF(K420="VENCIDO",TODAY()-G420,"")</f>
        <v/>
      </c>
    </row>
    <row r="421">
      <c r="A421" s="10" t="n"/>
      <c r="B421" s="10" t="n"/>
      <c r="C421" s="12">
        <f>IF(B421="","",IFERROR(INDEX(Actas!$B$5:$B$64,MATCH(B421,Actas!$A$5:$A$64,0)),""))</f>
        <v/>
      </c>
      <c r="D421" s="10" t="n"/>
      <c r="E421" s="10" t="n"/>
      <c r="F421" s="10" t="n"/>
      <c r="G421" s="11" t="n"/>
      <c r="H421" s="10" t="n"/>
      <c r="I421" s="11" t="n"/>
      <c r="J421" s="10" t="n"/>
      <c r="K421" s="13">
        <f>IF(D421="","",IF(H421="Cumplido",IF(I421="","SIN FECHA","CUMPLIDO"),IF(G421="","SIN PLAZO",IF(G421&lt;TODAY(),"VENCIDO",IF(G421-TODAY()&lt;=7,"POR VENCER","EN PLAZO")))))</f>
        <v/>
      </c>
      <c r="L421" s="13">
        <f>IF(K421="VENCIDO",TODAY()-G421,"")</f>
        <v/>
      </c>
    </row>
    <row r="422">
      <c r="A422" s="10" t="n"/>
      <c r="B422" s="10" t="n"/>
      <c r="C422" s="12">
        <f>IF(B422="","",IFERROR(INDEX(Actas!$B$5:$B$64,MATCH(B422,Actas!$A$5:$A$64,0)),""))</f>
        <v/>
      </c>
      <c r="D422" s="10" t="n"/>
      <c r="E422" s="10" t="n"/>
      <c r="F422" s="10" t="n"/>
      <c r="G422" s="11" t="n"/>
      <c r="H422" s="10" t="n"/>
      <c r="I422" s="11" t="n"/>
      <c r="J422" s="10" t="n"/>
      <c r="K422" s="13">
        <f>IF(D422="","",IF(H422="Cumplido",IF(I422="","SIN FECHA","CUMPLIDO"),IF(G422="","SIN PLAZO",IF(G422&lt;TODAY(),"VENCIDO",IF(G422-TODAY()&lt;=7,"POR VENCER","EN PLAZO")))))</f>
        <v/>
      </c>
      <c r="L422" s="13">
        <f>IF(K422="VENCIDO",TODAY()-G422,"")</f>
        <v/>
      </c>
    </row>
    <row r="423">
      <c r="A423" s="10" t="n"/>
      <c r="B423" s="10" t="n"/>
      <c r="C423" s="12">
        <f>IF(B423="","",IFERROR(INDEX(Actas!$B$5:$B$64,MATCH(B423,Actas!$A$5:$A$64,0)),""))</f>
        <v/>
      </c>
      <c r="D423" s="10" t="n"/>
      <c r="E423" s="10" t="n"/>
      <c r="F423" s="10" t="n"/>
      <c r="G423" s="11" t="n"/>
      <c r="H423" s="10" t="n"/>
      <c r="I423" s="11" t="n"/>
      <c r="J423" s="10" t="n"/>
      <c r="K423" s="13">
        <f>IF(D423="","",IF(H423="Cumplido",IF(I423="","SIN FECHA","CUMPLIDO"),IF(G423="","SIN PLAZO",IF(G423&lt;TODAY(),"VENCIDO",IF(G423-TODAY()&lt;=7,"POR VENCER","EN PLAZO")))))</f>
        <v/>
      </c>
      <c r="L423" s="13">
        <f>IF(K423="VENCIDO",TODAY()-G423,"")</f>
        <v/>
      </c>
    </row>
    <row r="424">
      <c r="A424" s="10" t="n"/>
      <c r="B424" s="10" t="n"/>
      <c r="C424" s="12">
        <f>IF(B424="","",IFERROR(INDEX(Actas!$B$5:$B$64,MATCH(B424,Actas!$A$5:$A$64,0)),""))</f>
        <v/>
      </c>
      <c r="D424" s="10" t="n"/>
      <c r="E424" s="10" t="n"/>
      <c r="F424" s="10" t="n"/>
      <c r="G424" s="11" t="n"/>
      <c r="H424" s="10" t="n"/>
      <c r="I424" s="11" t="n"/>
      <c r="J424" s="10" t="n"/>
      <c r="K424" s="13">
        <f>IF(D424="","",IF(H424="Cumplido",IF(I424="","SIN FECHA","CUMPLIDO"),IF(G424="","SIN PLAZO",IF(G424&lt;TODAY(),"VENCIDO",IF(G424-TODAY()&lt;=7,"POR VENCER","EN PLAZO")))))</f>
        <v/>
      </c>
      <c r="L424" s="13">
        <f>IF(K424="VENCIDO",TODAY()-G424,"")</f>
        <v/>
      </c>
    </row>
    <row r="425">
      <c r="A425" s="10" t="n"/>
      <c r="B425" s="10" t="n"/>
      <c r="C425" s="12">
        <f>IF(B425="","",IFERROR(INDEX(Actas!$B$5:$B$64,MATCH(B425,Actas!$A$5:$A$64,0)),""))</f>
        <v/>
      </c>
      <c r="D425" s="10" t="n"/>
      <c r="E425" s="10" t="n"/>
      <c r="F425" s="10" t="n"/>
      <c r="G425" s="11" t="n"/>
      <c r="H425" s="10" t="n"/>
      <c r="I425" s="11" t="n"/>
      <c r="J425" s="10" t="n"/>
      <c r="K425" s="13">
        <f>IF(D425="","",IF(H425="Cumplido",IF(I425="","SIN FECHA","CUMPLIDO"),IF(G425="","SIN PLAZO",IF(G425&lt;TODAY(),"VENCIDO",IF(G425-TODAY()&lt;=7,"POR VENCER","EN PLAZO")))))</f>
        <v/>
      </c>
      <c r="L425" s="13">
        <f>IF(K425="VENCIDO",TODAY()-G425,"")</f>
        <v/>
      </c>
    </row>
    <row r="426">
      <c r="A426" s="10" t="n"/>
      <c r="B426" s="10" t="n"/>
      <c r="C426" s="12">
        <f>IF(B426="","",IFERROR(INDEX(Actas!$B$5:$B$64,MATCH(B426,Actas!$A$5:$A$64,0)),""))</f>
        <v/>
      </c>
      <c r="D426" s="10" t="n"/>
      <c r="E426" s="10" t="n"/>
      <c r="F426" s="10" t="n"/>
      <c r="G426" s="11" t="n"/>
      <c r="H426" s="10" t="n"/>
      <c r="I426" s="11" t="n"/>
      <c r="J426" s="10" t="n"/>
      <c r="K426" s="13">
        <f>IF(D426="","",IF(H426="Cumplido",IF(I426="","SIN FECHA","CUMPLIDO"),IF(G426="","SIN PLAZO",IF(G426&lt;TODAY(),"VENCIDO",IF(G426-TODAY()&lt;=7,"POR VENCER","EN PLAZO")))))</f>
        <v/>
      </c>
      <c r="L426" s="13">
        <f>IF(K426="VENCIDO",TODAY()-G426,"")</f>
        <v/>
      </c>
    </row>
    <row r="427">
      <c r="A427" s="10" t="n"/>
      <c r="B427" s="10" t="n"/>
      <c r="C427" s="12">
        <f>IF(B427="","",IFERROR(INDEX(Actas!$B$5:$B$64,MATCH(B427,Actas!$A$5:$A$64,0)),""))</f>
        <v/>
      </c>
      <c r="D427" s="10" t="n"/>
      <c r="E427" s="10" t="n"/>
      <c r="F427" s="10" t="n"/>
      <c r="G427" s="11" t="n"/>
      <c r="H427" s="10" t="n"/>
      <c r="I427" s="11" t="n"/>
      <c r="J427" s="10" t="n"/>
      <c r="K427" s="13">
        <f>IF(D427="","",IF(H427="Cumplido",IF(I427="","SIN FECHA","CUMPLIDO"),IF(G427="","SIN PLAZO",IF(G427&lt;TODAY(),"VENCIDO",IF(G427-TODAY()&lt;=7,"POR VENCER","EN PLAZO")))))</f>
        <v/>
      </c>
      <c r="L427" s="13">
        <f>IF(K427="VENCIDO",TODAY()-G427,"")</f>
        <v/>
      </c>
    </row>
    <row r="428">
      <c r="A428" s="10" t="n"/>
      <c r="B428" s="10" t="n"/>
      <c r="C428" s="12">
        <f>IF(B428="","",IFERROR(INDEX(Actas!$B$5:$B$64,MATCH(B428,Actas!$A$5:$A$64,0)),""))</f>
        <v/>
      </c>
      <c r="D428" s="10" t="n"/>
      <c r="E428" s="10" t="n"/>
      <c r="F428" s="10" t="n"/>
      <c r="G428" s="11" t="n"/>
      <c r="H428" s="10" t="n"/>
      <c r="I428" s="11" t="n"/>
      <c r="J428" s="10" t="n"/>
      <c r="K428" s="13">
        <f>IF(D428="","",IF(H428="Cumplido",IF(I428="","SIN FECHA","CUMPLIDO"),IF(G428="","SIN PLAZO",IF(G428&lt;TODAY(),"VENCIDO",IF(G428-TODAY()&lt;=7,"POR VENCER","EN PLAZO")))))</f>
        <v/>
      </c>
      <c r="L428" s="13">
        <f>IF(K428="VENCIDO",TODAY()-G428,"")</f>
        <v/>
      </c>
    </row>
    <row r="429">
      <c r="A429" s="10" t="n"/>
      <c r="B429" s="10" t="n"/>
      <c r="C429" s="12">
        <f>IF(B429="","",IFERROR(INDEX(Actas!$B$5:$B$64,MATCH(B429,Actas!$A$5:$A$64,0)),""))</f>
        <v/>
      </c>
      <c r="D429" s="10" t="n"/>
      <c r="E429" s="10" t="n"/>
      <c r="F429" s="10" t="n"/>
      <c r="G429" s="11" t="n"/>
      <c r="H429" s="10" t="n"/>
      <c r="I429" s="11" t="n"/>
      <c r="J429" s="10" t="n"/>
      <c r="K429" s="13">
        <f>IF(D429="","",IF(H429="Cumplido",IF(I429="","SIN FECHA","CUMPLIDO"),IF(G429="","SIN PLAZO",IF(G429&lt;TODAY(),"VENCIDO",IF(G429-TODAY()&lt;=7,"POR VENCER","EN PLAZO")))))</f>
        <v/>
      </c>
      <c r="L429" s="13">
        <f>IF(K429="VENCIDO",TODAY()-G429,"")</f>
        <v/>
      </c>
    </row>
    <row r="430">
      <c r="A430" s="10" t="n"/>
      <c r="B430" s="10" t="n"/>
      <c r="C430" s="12">
        <f>IF(B430="","",IFERROR(INDEX(Actas!$B$5:$B$64,MATCH(B430,Actas!$A$5:$A$64,0)),""))</f>
        <v/>
      </c>
      <c r="D430" s="10" t="n"/>
      <c r="E430" s="10" t="n"/>
      <c r="F430" s="10" t="n"/>
      <c r="G430" s="11" t="n"/>
      <c r="H430" s="10" t="n"/>
      <c r="I430" s="11" t="n"/>
      <c r="J430" s="10" t="n"/>
      <c r="K430" s="13">
        <f>IF(D430="","",IF(H430="Cumplido",IF(I430="","SIN FECHA","CUMPLIDO"),IF(G430="","SIN PLAZO",IF(G430&lt;TODAY(),"VENCIDO",IF(G430-TODAY()&lt;=7,"POR VENCER","EN PLAZO")))))</f>
        <v/>
      </c>
      <c r="L430" s="13">
        <f>IF(K430="VENCIDO",TODAY()-G430,"")</f>
        <v/>
      </c>
    </row>
    <row r="431">
      <c r="A431" s="10" t="n"/>
      <c r="B431" s="10" t="n"/>
      <c r="C431" s="12">
        <f>IF(B431="","",IFERROR(INDEX(Actas!$B$5:$B$64,MATCH(B431,Actas!$A$5:$A$64,0)),""))</f>
        <v/>
      </c>
      <c r="D431" s="10" t="n"/>
      <c r="E431" s="10" t="n"/>
      <c r="F431" s="10" t="n"/>
      <c r="G431" s="11" t="n"/>
      <c r="H431" s="10" t="n"/>
      <c r="I431" s="11" t="n"/>
      <c r="J431" s="10" t="n"/>
      <c r="K431" s="13">
        <f>IF(D431="","",IF(H431="Cumplido",IF(I431="","SIN FECHA","CUMPLIDO"),IF(G431="","SIN PLAZO",IF(G431&lt;TODAY(),"VENCIDO",IF(G431-TODAY()&lt;=7,"POR VENCER","EN PLAZO")))))</f>
        <v/>
      </c>
      <c r="L431" s="13">
        <f>IF(K431="VENCIDO",TODAY()-G431,"")</f>
        <v/>
      </c>
    </row>
    <row r="432">
      <c r="A432" s="10" t="n"/>
      <c r="B432" s="10" t="n"/>
      <c r="C432" s="12">
        <f>IF(B432="","",IFERROR(INDEX(Actas!$B$5:$B$64,MATCH(B432,Actas!$A$5:$A$64,0)),""))</f>
        <v/>
      </c>
      <c r="D432" s="10" t="n"/>
      <c r="E432" s="10" t="n"/>
      <c r="F432" s="10" t="n"/>
      <c r="G432" s="11" t="n"/>
      <c r="H432" s="10" t="n"/>
      <c r="I432" s="11" t="n"/>
      <c r="J432" s="10" t="n"/>
      <c r="K432" s="13">
        <f>IF(D432="","",IF(H432="Cumplido",IF(I432="","SIN FECHA","CUMPLIDO"),IF(G432="","SIN PLAZO",IF(G432&lt;TODAY(),"VENCIDO",IF(G432-TODAY()&lt;=7,"POR VENCER","EN PLAZO")))))</f>
        <v/>
      </c>
      <c r="L432" s="13">
        <f>IF(K432="VENCIDO",TODAY()-G432,"")</f>
        <v/>
      </c>
    </row>
    <row r="433">
      <c r="A433" s="10" t="n"/>
      <c r="B433" s="10" t="n"/>
      <c r="C433" s="12">
        <f>IF(B433="","",IFERROR(INDEX(Actas!$B$5:$B$64,MATCH(B433,Actas!$A$5:$A$64,0)),""))</f>
        <v/>
      </c>
      <c r="D433" s="10" t="n"/>
      <c r="E433" s="10" t="n"/>
      <c r="F433" s="10" t="n"/>
      <c r="G433" s="11" t="n"/>
      <c r="H433" s="10" t="n"/>
      <c r="I433" s="11" t="n"/>
      <c r="J433" s="10" t="n"/>
      <c r="K433" s="13">
        <f>IF(D433="","",IF(H433="Cumplido",IF(I433="","SIN FECHA","CUMPLIDO"),IF(G433="","SIN PLAZO",IF(G433&lt;TODAY(),"VENCIDO",IF(G433-TODAY()&lt;=7,"POR VENCER","EN PLAZO")))))</f>
        <v/>
      </c>
      <c r="L433" s="13">
        <f>IF(K433="VENCIDO",TODAY()-G433,"")</f>
        <v/>
      </c>
    </row>
    <row r="434">
      <c r="A434" s="10" t="n"/>
      <c r="B434" s="10" t="n"/>
      <c r="C434" s="12">
        <f>IF(B434="","",IFERROR(INDEX(Actas!$B$5:$B$64,MATCH(B434,Actas!$A$5:$A$64,0)),""))</f>
        <v/>
      </c>
      <c r="D434" s="10" t="n"/>
      <c r="E434" s="10" t="n"/>
      <c r="F434" s="10" t="n"/>
      <c r="G434" s="11" t="n"/>
      <c r="H434" s="10" t="n"/>
      <c r="I434" s="11" t="n"/>
      <c r="J434" s="10" t="n"/>
      <c r="K434" s="13">
        <f>IF(D434="","",IF(H434="Cumplido",IF(I434="","SIN FECHA","CUMPLIDO"),IF(G434="","SIN PLAZO",IF(G434&lt;TODAY(),"VENCIDO",IF(G434-TODAY()&lt;=7,"POR VENCER","EN PLAZO")))))</f>
        <v/>
      </c>
      <c r="L434" s="13">
        <f>IF(K434="VENCIDO",TODAY()-G434,"")</f>
        <v/>
      </c>
    </row>
    <row r="435">
      <c r="A435" s="10" t="n"/>
      <c r="B435" s="10" t="n"/>
      <c r="C435" s="12">
        <f>IF(B435="","",IFERROR(INDEX(Actas!$B$5:$B$64,MATCH(B435,Actas!$A$5:$A$64,0)),""))</f>
        <v/>
      </c>
      <c r="D435" s="10" t="n"/>
      <c r="E435" s="10" t="n"/>
      <c r="F435" s="10" t="n"/>
      <c r="G435" s="11" t="n"/>
      <c r="H435" s="10" t="n"/>
      <c r="I435" s="11" t="n"/>
      <c r="J435" s="10" t="n"/>
      <c r="K435" s="13">
        <f>IF(D435="","",IF(H435="Cumplido",IF(I435="","SIN FECHA","CUMPLIDO"),IF(G435="","SIN PLAZO",IF(G435&lt;TODAY(),"VENCIDO",IF(G435-TODAY()&lt;=7,"POR VENCER","EN PLAZO")))))</f>
        <v/>
      </c>
      <c r="L435" s="13">
        <f>IF(K435="VENCIDO",TODAY()-G435,"")</f>
        <v/>
      </c>
    </row>
    <row r="436">
      <c r="A436" s="10" t="n"/>
      <c r="B436" s="10" t="n"/>
      <c r="C436" s="12">
        <f>IF(B436="","",IFERROR(INDEX(Actas!$B$5:$B$64,MATCH(B436,Actas!$A$5:$A$64,0)),""))</f>
        <v/>
      </c>
      <c r="D436" s="10" t="n"/>
      <c r="E436" s="10" t="n"/>
      <c r="F436" s="10" t="n"/>
      <c r="G436" s="11" t="n"/>
      <c r="H436" s="10" t="n"/>
      <c r="I436" s="11" t="n"/>
      <c r="J436" s="10" t="n"/>
      <c r="K436" s="13">
        <f>IF(D436="","",IF(H436="Cumplido",IF(I436="","SIN FECHA","CUMPLIDO"),IF(G436="","SIN PLAZO",IF(G436&lt;TODAY(),"VENCIDO",IF(G436-TODAY()&lt;=7,"POR VENCER","EN PLAZO")))))</f>
        <v/>
      </c>
      <c r="L436" s="13">
        <f>IF(K436="VENCIDO",TODAY()-G436,"")</f>
        <v/>
      </c>
    </row>
    <row r="437">
      <c r="A437" s="10" t="n"/>
      <c r="B437" s="10" t="n"/>
      <c r="C437" s="12">
        <f>IF(B437="","",IFERROR(INDEX(Actas!$B$5:$B$64,MATCH(B437,Actas!$A$5:$A$64,0)),""))</f>
        <v/>
      </c>
      <c r="D437" s="10" t="n"/>
      <c r="E437" s="10" t="n"/>
      <c r="F437" s="10" t="n"/>
      <c r="G437" s="11" t="n"/>
      <c r="H437" s="10" t="n"/>
      <c r="I437" s="11" t="n"/>
      <c r="J437" s="10" t="n"/>
      <c r="K437" s="13">
        <f>IF(D437="","",IF(H437="Cumplido",IF(I437="","SIN FECHA","CUMPLIDO"),IF(G437="","SIN PLAZO",IF(G437&lt;TODAY(),"VENCIDO",IF(G437-TODAY()&lt;=7,"POR VENCER","EN PLAZO")))))</f>
        <v/>
      </c>
      <c r="L437" s="13">
        <f>IF(K437="VENCIDO",TODAY()-G437,"")</f>
        <v/>
      </c>
    </row>
    <row r="438">
      <c r="A438" s="10" t="n"/>
      <c r="B438" s="10" t="n"/>
      <c r="C438" s="12">
        <f>IF(B438="","",IFERROR(INDEX(Actas!$B$5:$B$64,MATCH(B438,Actas!$A$5:$A$64,0)),""))</f>
        <v/>
      </c>
      <c r="D438" s="10" t="n"/>
      <c r="E438" s="10" t="n"/>
      <c r="F438" s="10" t="n"/>
      <c r="G438" s="11" t="n"/>
      <c r="H438" s="10" t="n"/>
      <c r="I438" s="11" t="n"/>
      <c r="J438" s="10" t="n"/>
      <c r="K438" s="13">
        <f>IF(D438="","",IF(H438="Cumplido",IF(I438="","SIN FECHA","CUMPLIDO"),IF(G438="","SIN PLAZO",IF(G438&lt;TODAY(),"VENCIDO",IF(G438-TODAY()&lt;=7,"POR VENCER","EN PLAZO")))))</f>
        <v/>
      </c>
      <c r="L438" s="13">
        <f>IF(K438="VENCIDO",TODAY()-G438,"")</f>
        <v/>
      </c>
    </row>
    <row r="439">
      <c r="A439" s="10" t="n"/>
      <c r="B439" s="10" t="n"/>
      <c r="C439" s="12">
        <f>IF(B439="","",IFERROR(INDEX(Actas!$B$5:$B$64,MATCH(B439,Actas!$A$5:$A$64,0)),""))</f>
        <v/>
      </c>
      <c r="D439" s="10" t="n"/>
      <c r="E439" s="10" t="n"/>
      <c r="F439" s="10" t="n"/>
      <c r="G439" s="11" t="n"/>
      <c r="H439" s="10" t="n"/>
      <c r="I439" s="11" t="n"/>
      <c r="J439" s="10" t="n"/>
      <c r="K439" s="13">
        <f>IF(D439="","",IF(H439="Cumplido",IF(I439="","SIN FECHA","CUMPLIDO"),IF(G439="","SIN PLAZO",IF(G439&lt;TODAY(),"VENCIDO",IF(G439-TODAY()&lt;=7,"POR VENCER","EN PLAZO")))))</f>
        <v/>
      </c>
      <c r="L439" s="13">
        <f>IF(K439="VENCIDO",TODAY()-G439,"")</f>
        <v/>
      </c>
    </row>
    <row r="440">
      <c r="A440" s="10" t="n"/>
      <c r="B440" s="10" t="n"/>
      <c r="C440" s="12">
        <f>IF(B440="","",IFERROR(INDEX(Actas!$B$5:$B$64,MATCH(B440,Actas!$A$5:$A$64,0)),""))</f>
        <v/>
      </c>
      <c r="D440" s="10" t="n"/>
      <c r="E440" s="10" t="n"/>
      <c r="F440" s="10" t="n"/>
      <c r="G440" s="11" t="n"/>
      <c r="H440" s="10" t="n"/>
      <c r="I440" s="11" t="n"/>
      <c r="J440" s="10" t="n"/>
      <c r="K440" s="13">
        <f>IF(D440="","",IF(H440="Cumplido",IF(I440="","SIN FECHA","CUMPLIDO"),IF(G440="","SIN PLAZO",IF(G440&lt;TODAY(),"VENCIDO",IF(G440-TODAY()&lt;=7,"POR VENCER","EN PLAZO")))))</f>
        <v/>
      </c>
      <c r="L440" s="13">
        <f>IF(K440="VENCIDO",TODAY()-G440,"")</f>
        <v/>
      </c>
    </row>
    <row r="441">
      <c r="A441" s="10" t="n"/>
      <c r="B441" s="10" t="n"/>
      <c r="C441" s="12">
        <f>IF(B441="","",IFERROR(INDEX(Actas!$B$5:$B$64,MATCH(B441,Actas!$A$5:$A$64,0)),""))</f>
        <v/>
      </c>
      <c r="D441" s="10" t="n"/>
      <c r="E441" s="10" t="n"/>
      <c r="F441" s="10" t="n"/>
      <c r="G441" s="11" t="n"/>
      <c r="H441" s="10" t="n"/>
      <c r="I441" s="11" t="n"/>
      <c r="J441" s="10" t="n"/>
      <c r="K441" s="13">
        <f>IF(D441="","",IF(H441="Cumplido",IF(I441="","SIN FECHA","CUMPLIDO"),IF(G441="","SIN PLAZO",IF(G441&lt;TODAY(),"VENCIDO",IF(G441-TODAY()&lt;=7,"POR VENCER","EN PLAZO")))))</f>
        <v/>
      </c>
      <c r="L441" s="13">
        <f>IF(K441="VENCIDO",TODAY()-G441,"")</f>
        <v/>
      </c>
    </row>
    <row r="442">
      <c r="A442" s="10" t="n"/>
      <c r="B442" s="10" t="n"/>
      <c r="C442" s="12">
        <f>IF(B442="","",IFERROR(INDEX(Actas!$B$5:$B$64,MATCH(B442,Actas!$A$5:$A$64,0)),""))</f>
        <v/>
      </c>
      <c r="D442" s="10" t="n"/>
      <c r="E442" s="10" t="n"/>
      <c r="F442" s="10" t="n"/>
      <c r="G442" s="11" t="n"/>
      <c r="H442" s="10" t="n"/>
      <c r="I442" s="11" t="n"/>
      <c r="J442" s="10" t="n"/>
      <c r="K442" s="13">
        <f>IF(D442="","",IF(H442="Cumplido",IF(I442="","SIN FECHA","CUMPLIDO"),IF(G442="","SIN PLAZO",IF(G442&lt;TODAY(),"VENCIDO",IF(G442-TODAY()&lt;=7,"POR VENCER","EN PLAZO")))))</f>
        <v/>
      </c>
      <c r="L442" s="13">
        <f>IF(K442="VENCIDO",TODAY()-G442,"")</f>
        <v/>
      </c>
    </row>
    <row r="443">
      <c r="A443" s="10" t="n"/>
      <c r="B443" s="10" t="n"/>
      <c r="C443" s="12">
        <f>IF(B443="","",IFERROR(INDEX(Actas!$B$5:$B$64,MATCH(B443,Actas!$A$5:$A$64,0)),""))</f>
        <v/>
      </c>
      <c r="D443" s="10" t="n"/>
      <c r="E443" s="10" t="n"/>
      <c r="F443" s="10" t="n"/>
      <c r="G443" s="11" t="n"/>
      <c r="H443" s="10" t="n"/>
      <c r="I443" s="11" t="n"/>
      <c r="J443" s="10" t="n"/>
      <c r="K443" s="13">
        <f>IF(D443="","",IF(H443="Cumplido",IF(I443="","SIN FECHA","CUMPLIDO"),IF(G443="","SIN PLAZO",IF(G443&lt;TODAY(),"VENCIDO",IF(G443-TODAY()&lt;=7,"POR VENCER","EN PLAZO")))))</f>
        <v/>
      </c>
      <c r="L443" s="13">
        <f>IF(K443="VENCIDO",TODAY()-G443,"")</f>
        <v/>
      </c>
    </row>
    <row r="444">
      <c r="A444" s="10" t="n"/>
      <c r="B444" s="10" t="n"/>
      <c r="C444" s="12">
        <f>IF(B444="","",IFERROR(INDEX(Actas!$B$5:$B$64,MATCH(B444,Actas!$A$5:$A$64,0)),""))</f>
        <v/>
      </c>
      <c r="D444" s="10" t="n"/>
      <c r="E444" s="10" t="n"/>
      <c r="F444" s="10" t="n"/>
      <c r="G444" s="11" t="n"/>
      <c r="H444" s="10" t="n"/>
      <c r="I444" s="11" t="n"/>
      <c r="J444" s="10" t="n"/>
      <c r="K444" s="13">
        <f>IF(D444="","",IF(H444="Cumplido",IF(I444="","SIN FECHA","CUMPLIDO"),IF(G444="","SIN PLAZO",IF(G444&lt;TODAY(),"VENCIDO",IF(G444-TODAY()&lt;=7,"POR VENCER","EN PLAZO")))))</f>
        <v/>
      </c>
      <c r="L444" s="13">
        <f>IF(K444="VENCIDO",TODAY()-G444,"")</f>
        <v/>
      </c>
    </row>
    <row r="445">
      <c r="A445" s="10" t="n"/>
      <c r="B445" s="10" t="n"/>
      <c r="C445" s="12">
        <f>IF(B445="","",IFERROR(INDEX(Actas!$B$5:$B$64,MATCH(B445,Actas!$A$5:$A$64,0)),""))</f>
        <v/>
      </c>
      <c r="D445" s="10" t="n"/>
      <c r="E445" s="10" t="n"/>
      <c r="F445" s="10" t="n"/>
      <c r="G445" s="11" t="n"/>
      <c r="H445" s="10" t="n"/>
      <c r="I445" s="11" t="n"/>
      <c r="J445" s="10" t="n"/>
      <c r="K445" s="13">
        <f>IF(D445="","",IF(H445="Cumplido",IF(I445="","SIN FECHA","CUMPLIDO"),IF(G445="","SIN PLAZO",IF(G445&lt;TODAY(),"VENCIDO",IF(G445-TODAY()&lt;=7,"POR VENCER","EN PLAZO")))))</f>
        <v/>
      </c>
      <c r="L445" s="13">
        <f>IF(K445="VENCIDO",TODAY()-G445,"")</f>
        <v/>
      </c>
    </row>
    <row r="446">
      <c r="A446" s="10" t="n"/>
      <c r="B446" s="10" t="n"/>
      <c r="C446" s="12">
        <f>IF(B446="","",IFERROR(INDEX(Actas!$B$5:$B$64,MATCH(B446,Actas!$A$5:$A$64,0)),""))</f>
        <v/>
      </c>
      <c r="D446" s="10" t="n"/>
      <c r="E446" s="10" t="n"/>
      <c r="F446" s="10" t="n"/>
      <c r="G446" s="11" t="n"/>
      <c r="H446" s="10" t="n"/>
      <c r="I446" s="11" t="n"/>
      <c r="J446" s="10" t="n"/>
      <c r="K446" s="13">
        <f>IF(D446="","",IF(H446="Cumplido",IF(I446="","SIN FECHA","CUMPLIDO"),IF(G446="","SIN PLAZO",IF(G446&lt;TODAY(),"VENCIDO",IF(G446-TODAY()&lt;=7,"POR VENCER","EN PLAZO")))))</f>
        <v/>
      </c>
      <c r="L446" s="13">
        <f>IF(K446="VENCIDO",TODAY()-G446,"")</f>
        <v/>
      </c>
    </row>
    <row r="447">
      <c r="A447" s="10" t="n"/>
      <c r="B447" s="10" t="n"/>
      <c r="C447" s="12">
        <f>IF(B447="","",IFERROR(INDEX(Actas!$B$5:$B$64,MATCH(B447,Actas!$A$5:$A$64,0)),""))</f>
        <v/>
      </c>
      <c r="D447" s="10" t="n"/>
      <c r="E447" s="10" t="n"/>
      <c r="F447" s="10" t="n"/>
      <c r="G447" s="11" t="n"/>
      <c r="H447" s="10" t="n"/>
      <c r="I447" s="11" t="n"/>
      <c r="J447" s="10" t="n"/>
      <c r="K447" s="13">
        <f>IF(D447="","",IF(H447="Cumplido",IF(I447="","SIN FECHA","CUMPLIDO"),IF(G447="","SIN PLAZO",IF(G447&lt;TODAY(),"VENCIDO",IF(G447-TODAY()&lt;=7,"POR VENCER","EN PLAZO")))))</f>
        <v/>
      </c>
      <c r="L447" s="13">
        <f>IF(K447="VENCIDO",TODAY()-G447,"")</f>
        <v/>
      </c>
    </row>
    <row r="448">
      <c r="A448" s="10" t="n"/>
      <c r="B448" s="10" t="n"/>
      <c r="C448" s="12">
        <f>IF(B448="","",IFERROR(INDEX(Actas!$B$5:$B$64,MATCH(B448,Actas!$A$5:$A$64,0)),""))</f>
        <v/>
      </c>
      <c r="D448" s="10" t="n"/>
      <c r="E448" s="10" t="n"/>
      <c r="F448" s="10" t="n"/>
      <c r="G448" s="11" t="n"/>
      <c r="H448" s="10" t="n"/>
      <c r="I448" s="11" t="n"/>
      <c r="J448" s="10" t="n"/>
      <c r="K448" s="13">
        <f>IF(D448="","",IF(H448="Cumplido",IF(I448="","SIN FECHA","CUMPLIDO"),IF(G448="","SIN PLAZO",IF(G448&lt;TODAY(),"VENCIDO",IF(G448-TODAY()&lt;=7,"POR VENCER","EN PLAZO")))))</f>
        <v/>
      </c>
      <c r="L448" s="13">
        <f>IF(K448="VENCIDO",TODAY()-G448,"")</f>
        <v/>
      </c>
    </row>
    <row r="449">
      <c r="A449" s="10" t="n"/>
      <c r="B449" s="10" t="n"/>
      <c r="C449" s="12">
        <f>IF(B449="","",IFERROR(INDEX(Actas!$B$5:$B$64,MATCH(B449,Actas!$A$5:$A$64,0)),""))</f>
        <v/>
      </c>
      <c r="D449" s="10" t="n"/>
      <c r="E449" s="10" t="n"/>
      <c r="F449" s="10" t="n"/>
      <c r="G449" s="11" t="n"/>
      <c r="H449" s="10" t="n"/>
      <c r="I449" s="11" t="n"/>
      <c r="J449" s="10" t="n"/>
      <c r="K449" s="13">
        <f>IF(D449="","",IF(H449="Cumplido",IF(I449="","SIN FECHA","CUMPLIDO"),IF(G449="","SIN PLAZO",IF(G449&lt;TODAY(),"VENCIDO",IF(G449-TODAY()&lt;=7,"POR VENCER","EN PLAZO")))))</f>
        <v/>
      </c>
      <c r="L449" s="13">
        <f>IF(K449="VENCIDO",TODAY()-G449,"")</f>
        <v/>
      </c>
    </row>
    <row r="450">
      <c r="A450" s="10" t="n"/>
      <c r="B450" s="10" t="n"/>
      <c r="C450" s="12">
        <f>IF(B450="","",IFERROR(INDEX(Actas!$B$5:$B$64,MATCH(B450,Actas!$A$5:$A$64,0)),""))</f>
        <v/>
      </c>
      <c r="D450" s="10" t="n"/>
      <c r="E450" s="10" t="n"/>
      <c r="F450" s="10" t="n"/>
      <c r="G450" s="11" t="n"/>
      <c r="H450" s="10" t="n"/>
      <c r="I450" s="11" t="n"/>
      <c r="J450" s="10" t="n"/>
      <c r="K450" s="13">
        <f>IF(D450="","",IF(H450="Cumplido",IF(I450="","SIN FECHA","CUMPLIDO"),IF(G450="","SIN PLAZO",IF(G450&lt;TODAY(),"VENCIDO",IF(G450-TODAY()&lt;=7,"POR VENCER","EN PLAZO")))))</f>
        <v/>
      </c>
      <c r="L450" s="13">
        <f>IF(K450="VENCIDO",TODAY()-G450,"")</f>
        <v/>
      </c>
    </row>
    <row r="451">
      <c r="A451" s="10" t="n"/>
      <c r="B451" s="10" t="n"/>
      <c r="C451" s="12">
        <f>IF(B451="","",IFERROR(INDEX(Actas!$B$5:$B$64,MATCH(B451,Actas!$A$5:$A$64,0)),""))</f>
        <v/>
      </c>
      <c r="D451" s="10" t="n"/>
      <c r="E451" s="10" t="n"/>
      <c r="F451" s="10" t="n"/>
      <c r="G451" s="11" t="n"/>
      <c r="H451" s="10" t="n"/>
      <c r="I451" s="11" t="n"/>
      <c r="J451" s="10" t="n"/>
      <c r="K451" s="13">
        <f>IF(D451="","",IF(H451="Cumplido",IF(I451="","SIN FECHA","CUMPLIDO"),IF(G451="","SIN PLAZO",IF(G451&lt;TODAY(),"VENCIDO",IF(G451-TODAY()&lt;=7,"POR VENCER","EN PLAZO")))))</f>
        <v/>
      </c>
      <c r="L451" s="13">
        <f>IF(K451="VENCIDO",TODAY()-G451,"")</f>
        <v/>
      </c>
    </row>
    <row r="452">
      <c r="A452" s="10" t="n"/>
      <c r="B452" s="10" t="n"/>
      <c r="C452" s="12">
        <f>IF(B452="","",IFERROR(INDEX(Actas!$B$5:$B$64,MATCH(B452,Actas!$A$5:$A$64,0)),""))</f>
        <v/>
      </c>
      <c r="D452" s="10" t="n"/>
      <c r="E452" s="10" t="n"/>
      <c r="F452" s="10" t="n"/>
      <c r="G452" s="11" t="n"/>
      <c r="H452" s="10" t="n"/>
      <c r="I452" s="11" t="n"/>
      <c r="J452" s="10" t="n"/>
      <c r="K452" s="13">
        <f>IF(D452="","",IF(H452="Cumplido",IF(I452="","SIN FECHA","CUMPLIDO"),IF(G452="","SIN PLAZO",IF(G452&lt;TODAY(),"VENCIDO",IF(G452-TODAY()&lt;=7,"POR VENCER","EN PLAZO")))))</f>
        <v/>
      </c>
      <c r="L452" s="13">
        <f>IF(K452="VENCIDO",TODAY()-G452,"")</f>
        <v/>
      </c>
    </row>
    <row r="453">
      <c r="A453" s="10" t="n"/>
      <c r="B453" s="10" t="n"/>
      <c r="C453" s="12">
        <f>IF(B453="","",IFERROR(INDEX(Actas!$B$5:$B$64,MATCH(B453,Actas!$A$5:$A$64,0)),""))</f>
        <v/>
      </c>
      <c r="D453" s="10" t="n"/>
      <c r="E453" s="10" t="n"/>
      <c r="F453" s="10" t="n"/>
      <c r="G453" s="11" t="n"/>
      <c r="H453" s="10" t="n"/>
      <c r="I453" s="11" t="n"/>
      <c r="J453" s="10" t="n"/>
      <c r="K453" s="13">
        <f>IF(D453="","",IF(H453="Cumplido",IF(I453="","SIN FECHA","CUMPLIDO"),IF(G453="","SIN PLAZO",IF(G453&lt;TODAY(),"VENCIDO",IF(G453-TODAY()&lt;=7,"POR VENCER","EN PLAZO")))))</f>
        <v/>
      </c>
      <c r="L453" s="13">
        <f>IF(K453="VENCIDO",TODAY()-G453,"")</f>
        <v/>
      </c>
    </row>
    <row r="454">
      <c r="A454" s="10" t="n"/>
      <c r="B454" s="10" t="n"/>
      <c r="C454" s="12">
        <f>IF(B454="","",IFERROR(INDEX(Actas!$B$5:$B$64,MATCH(B454,Actas!$A$5:$A$64,0)),""))</f>
        <v/>
      </c>
      <c r="D454" s="10" t="n"/>
      <c r="E454" s="10" t="n"/>
      <c r="F454" s="10" t="n"/>
      <c r="G454" s="11" t="n"/>
      <c r="H454" s="10" t="n"/>
      <c r="I454" s="11" t="n"/>
      <c r="J454" s="10" t="n"/>
      <c r="K454" s="13">
        <f>IF(D454="","",IF(H454="Cumplido",IF(I454="","SIN FECHA","CUMPLIDO"),IF(G454="","SIN PLAZO",IF(G454&lt;TODAY(),"VENCIDO",IF(G454-TODAY()&lt;=7,"POR VENCER","EN PLAZO")))))</f>
        <v/>
      </c>
      <c r="L454" s="13">
        <f>IF(K454="VENCIDO",TODAY()-G454,"")</f>
        <v/>
      </c>
    </row>
    <row r="455">
      <c r="A455" s="10" t="n"/>
      <c r="B455" s="10" t="n"/>
      <c r="C455" s="12">
        <f>IF(B455="","",IFERROR(INDEX(Actas!$B$5:$B$64,MATCH(B455,Actas!$A$5:$A$64,0)),""))</f>
        <v/>
      </c>
      <c r="D455" s="10" t="n"/>
      <c r="E455" s="10" t="n"/>
      <c r="F455" s="10" t="n"/>
      <c r="G455" s="11" t="n"/>
      <c r="H455" s="10" t="n"/>
      <c r="I455" s="11" t="n"/>
      <c r="J455" s="10" t="n"/>
      <c r="K455" s="13">
        <f>IF(D455="","",IF(H455="Cumplido",IF(I455="","SIN FECHA","CUMPLIDO"),IF(G455="","SIN PLAZO",IF(G455&lt;TODAY(),"VENCIDO",IF(G455-TODAY()&lt;=7,"POR VENCER","EN PLAZO")))))</f>
        <v/>
      </c>
      <c r="L455" s="13">
        <f>IF(K455="VENCIDO",TODAY()-G455,"")</f>
        <v/>
      </c>
    </row>
    <row r="456">
      <c r="A456" s="10" t="n"/>
      <c r="B456" s="10" t="n"/>
      <c r="C456" s="12">
        <f>IF(B456="","",IFERROR(INDEX(Actas!$B$5:$B$64,MATCH(B456,Actas!$A$5:$A$64,0)),""))</f>
        <v/>
      </c>
      <c r="D456" s="10" t="n"/>
      <c r="E456" s="10" t="n"/>
      <c r="F456" s="10" t="n"/>
      <c r="G456" s="11" t="n"/>
      <c r="H456" s="10" t="n"/>
      <c r="I456" s="11" t="n"/>
      <c r="J456" s="10" t="n"/>
      <c r="K456" s="13">
        <f>IF(D456="","",IF(H456="Cumplido",IF(I456="","SIN FECHA","CUMPLIDO"),IF(G456="","SIN PLAZO",IF(G456&lt;TODAY(),"VENCIDO",IF(G456-TODAY()&lt;=7,"POR VENCER","EN PLAZO")))))</f>
        <v/>
      </c>
      <c r="L456" s="13">
        <f>IF(K456="VENCIDO",TODAY()-G456,"")</f>
        <v/>
      </c>
    </row>
    <row r="457">
      <c r="A457" s="10" t="n"/>
      <c r="B457" s="10" t="n"/>
      <c r="C457" s="12">
        <f>IF(B457="","",IFERROR(INDEX(Actas!$B$5:$B$64,MATCH(B457,Actas!$A$5:$A$64,0)),""))</f>
        <v/>
      </c>
      <c r="D457" s="10" t="n"/>
      <c r="E457" s="10" t="n"/>
      <c r="F457" s="10" t="n"/>
      <c r="G457" s="11" t="n"/>
      <c r="H457" s="10" t="n"/>
      <c r="I457" s="11" t="n"/>
      <c r="J457" s="10" t="n"/>
      <c r="K457" s="13">
        <f>IF(D457="","",IF(H457="Cumplido",IF(I457="","SIN FECHA","CUMPLIDO"),IF(G457="","SIN PLAZO",IF(G457&lt;TODAY(),"VENCIDO",IF(G457-TODAY()&lt;=7,"POR VENCER","EN PLAZO")))))</f>
        <v/>
      </c>
      <c r="L457" s="13">
        <f>IF(K457="VENCIDO",TODAY()-G457,"")</f>
        <v/>
      </c>
    </row>
    <row r="458">
      <c r="A458" s="10" t="n"/>
      <c r="B458" s="10" t="n"/>
      <c r="C458" s="12">
        <f>IF(B458="","",IFERROR(INDEX(Actas!$B$5:$B$64,MATCH(B458,Actas!$A$5:$A$64,0)),""))</f>
        <v/>
      </c>
      <c r="D458" s="10" t="n"/>
      <c r="E458" s="10" t="n"/>
      <c r="F458" s="10" t="n"/>
      <c r="G458" s="11" t="n"/>
      <c r="H458" s="10" t="n"/>
      <c r="I458" s="11" t="n"/>
      <c r="J458" s="10" t="n"/>
      <c r="K458" s="13">
        <f>IF(D458="","",IF(H458="Cumplido",IF(I458="","SIN FECHA","CUMPLIDO"),IF(G458="","SIN PLAZO",IF(G458&lt;TODAY(),"VENCIDO",IF(G458-TODAY()&lt;=7,"POR VENCER","EN PLAZO")))))</f>
        <v/>
      </c>
      <c r="L458" s="13">
        <f>IF(K458="VENCIDO",TODAY()-G458,"")</f>
        <v/>
      </c>
    </row>
    <row r="459">
      <c r="A459" s="10" t="n"/>
      <c r="B459" s="10" t="n"/>
      <c r="C459" s="12">
        <f>IF(B459="","",IFERROR(INDEX(Actas!$B$5:$B$64,MATCH(B459,Actas!$A$5:$A$64,0)),""))</f>
        <v/>
      </c>
      <c r="D459" s="10" t="n"/>
      <c r="E459" s="10" t="n"/>
      <c r="F459" s="10" t="n"/>
      <c r="G459" s="11" t="n"/>
      <c r="H459" s="10" t="n"/>
      <c r="I459" s="11" t="n"/>
      <c r="J459" s="10" t="n"/>
      <c r="K459" s="13">
        <f>IF(D459="","",IF(H459="Cumplido",IF(I459="","SIN FECHA","CUMPLIDO"),IF(G459="","SIN PLAZO",IF(G459&lt;TODAY(),"VENCIDO",IF(G459-TODAY()&lt;=7,"POR VENCER","EN PLAZO")))))</f>
        <v/>
      </c>
      <c r="L459" s="13">
        <f>IF(K459="VENCIDO",TODAY()-G459,"")</f>
        <v/>
      </c>
    </row>
    <row r="460">
      <c r="A460" s="10" t="n"/>
      <c r="B460" s="10" t="n"/>
      <c r="C460" s="12">
        <f>IF(B460="","",IFERROR(INDEX(Actas!$B$5:$B$64,MATCH(B460,Actas!$A$5:$A$64,0)),""))</f>
        <v/>
      </c>
      <c r="D460" s="10" t="n"/>
      <c r="E460" s="10" t="n"/>
      <c r="F460" s="10" t="n"/>
      <c r="G460" s="11" t="n"/>
      <c r="H460" s="10" t="n"/>
      <c r="I460" s="11" t="n"/>
      <c r="J460" s="10" t="n"/>
      <c r="K460" s="13">
        <f>IF(D460="","",IF(H460="Cumplido",IF(I460="","SIN FECHA","CUMPLIDO"),IF(G460="","SIN PLAZO",IF(G460&lt;TODAY(),"VENCIDO",IF(G460-TODAY()&lt;=7,"POR VENCER","EN PLAZO")))))</f>
        <v/>
      </c>
      <c r="L460" s="13">
        <f>IF(K460="VENCIDO",TODAY()-G460,"")</f>
        <v/>
      </c>
    </row>
    <row r="461">
      <c r="A461" s="10" t="n"/>
      <c r="B461" s="10" t="n"/>
      <c r="C461" s="12">
        <f>IF(B461="","",IFERROR(INDEX(Actas!$B$5:$B$64,MATCH(B461,Actas!$A$5:$A$64,0)),""))</f>
        <v/>
      </c>
      <c r="D461" s="10" t="n"/>
      <c r="E461" s="10" t="n"/>
      <c r="F461" s="10" t="n"/>
      <c r="G461" s="11" t="n"/>
      <c r="H461" s="10" t="n"/>
      <c r="I461" s="11" t="n"/>
      <c r="J461" s="10" t="n"/>
      <c r="K461" s="13">
        <f>IF(D461="","",IF(H461="Cumplido",IF(I461="","SIN FECHA","CUMPLIDO"),IF(G461="","SIN PLAZO",IF(G461&lt;TODAY(),"VENCIDO",IF(G461-TODAY()&lt;=7,"POR VENCER","EN PLAZO")))))</f>
        <v/>
      </c>
      <c r="L461" s="13">
        <f>IF(K461="VENCIDO",TODAY()-G461,"")</f>
        <v/>
      </c>
    </row>
    <row r="462">
      <c r="A462" s="10" t="n"/>
      <c r="B462" s="10" t="n"/>
      <c r="C462" s="12">
        <f>IF(B462="","",IFERROR(INDEX(Actas!$B$5:$B$64,MATCH(B462,Actas!$A$5:$A$64,0)),""))</f>
        <v/>
      </c>
      <c r="D462" s="10" t="n"/>
      <c r="E462" s="10" t="n"/>
      <c r="F462" s="10" t="n"/>
      <c r="G462" s="11" t="n"/>
      <c r="H462" s="10" t="n"/>
      <c r="I462" s="11" t="n"/>
      <c r="J462" s="10" t="n"/>
      <c r="K462" s="13">
        <f>IF(D462="","",IF(H462="Cumplido",IF(I462="","SIN FECHA","CUMPLIDO"),IF(G462="","SIN PLAZO",IF(G462&lt;TODAY(),"VENCIDO",IF(G462-TODAY()&lt;=7,"POR VENCER","EN PLAZO")))))</f>
        <v/>
      </c>
      <c r="L462" s="13">
        <f>IF(K462="VENCIDO",TODAY()-G462,"")</f>
        <v/>
      </c>
    </row>
    <row r="463">
      <c r="A463" s="10" t="n"/>
      <c r="B463" s="10" t="n"/>
      <c r="C463" s="12">
        <f>IF(B463="","",IFERROR(INDEX(Actas!$B$5:$B$64,MATCH(B463,Actas!$A$5:$A$64,0)),""))</f>
        <v/>
      </c>
      <c r="D463" s="10" t="n"/>
      <c r="E463" s="10" t="n"/>
      <c r="F463" s="10" t="n"/>
      <c r="G463" s="11" t="n"/>
      <c r="H463" s="10" t="n"/>
      <c r="I463" s="11" t="n"/>
      <c r="J463" s="10" t="n"/>
      <c r="K463" s="13">
        <f>IF(D463="","",IF(H463="Cumplido",IF(I463="","SIN FECHA","CUMPLIDO"),IF(G463="","SIN PLAZO",IF(G463&lt;TODAY(),"VENCIDO",IF(G463-TODAY()&lt;=7,"POR VENCER","EN PLAZO")))))</f>
        <v/>
      </c>
      <c r="L463" s="13">
        <f>IF(K463="VENCIDO",TODAY()-G463,"")</f>
        <v/>
      </c>
    </row>
    <row r="464">
      <c r="A464" s="10" t="n"/>
      <c r="B464" s="10" t="n"/>
      <c r="C464" s="12">
        <f>IF(B464="","",IFERROR(INDEX(Actas!$B$5:$B$64,MATCH(B464,Actas!$A$5:$A$64,0)),""))</f>
        <v/>
      </c>
      <c r="D464" s="10" t="n"/>
      <c r="E464" s="10" t="n"/>
      <c r="F464" s="10" t="n"/>
      <c r="G464" s="11" t="n"/>
      <c r="H464" s="10" t="n"/>
      <c r="I464" s="11" t="n"/>
      <c r="J464" s="10" t="n"/>
      <c r="K464" s="13">
        <f>IF(D464="","",IF(H464="Cumplido",IF(I464="","SIN FECHA","CUMPLIDO"),IF(G464="","SIN PLAZO",IF(G464&lt;TODAY(),"VENCIDO",IF(G464-TODAY()&lt;=7,"POR VENCER","EN PLAZO")))))</f>
        <v/>
      </c>
      <c r="L464" s="13">
        <f>IF(K464="VENCIDO",TODAY()-G464,"")</f>
        <v/>
      </c>
    </row>
    <row r="465">
      <c r="A465" s="10" t="n"/>
      <c r="B465" s="10" t="n"/>
      <c r="C465" s="12">
        <f>IF(B465="","",IFERROR(INDEX(Actas!$B$5:$B$64,MATCH(B465,Actas!$A$5:$A$64,0)),""))</f>
        <v/>
      </c>
      <c r="D465" s="10" t="n"/>
      <c r="E465" s="10" t="n"/>
      <c r="F465" s="10" t="n"/>
      <c r="G465" s="11" t="n"/>
      <c r="H465" s="10" t="n"/>
      <c r="I465" s="11" t="n"/>
      <c r="J465" s="10" t="n"/>
      <c r="K465" s="13">
        <f>IF(D465="","",IF(H465="Cumplido",IF(I465="","SIN FECHA","CUMPLIDO"),IF(G465="","SIN PLAZO",IF(G465&lt;TODAY(),"VENCIDO",IF(G465-TODAY()&lt;=7,"POR VENCER","EN PLAZO")))))</f>
        <v/>
      </c>
      <c r="L465" s="13">
        <f>IF(K465="VENCIDO",TODAY()-G465,"")</f>
        <v/>
      </c>
    </row>
    <row r="466">
      <c r="A466" s="10" t="n"/>
      <c r="B466" s="10" t="n"/>
      <c r="C466" s="12">
        <f>IF(B466="","",IFERROR(INDEX(Actas!$B$5:$B$64,MATCH(B466,Actas!$A$5:$A$64,0)),""))</f>
        <v/>
      </c>
      <c r="D466" s="10" t="n"/>
      <c r="E466" s="10" t="n"/>
      <c r="F466" s="10" t="n"/>
      <c r="G466" s="11" t="n"/>
      <c r="H466" s="10" t="n"/>
      <c r="I466" s="11" t="n"/>
      <c r="J466" s="10" t="n"/>
      <c r="K466" s="13">
        <f>IF(D466="","",IF(H466="Cumplido",IF(I466="","SIN FECHA","CUMPLIDO"),IF(G466="","SIN PLAZO",IF(G466&lt;TODAY(),"VENCIDO",IF(G466-TODAY()&lt;=7,"POR VENCER","EN PLAZO")))))</f>
        <v/>
      </c>
      <c r="L466" s="13">
        <f>IF(K466="VENCIDO",TODAY()-G466,"")</f>
        <v/>
      </c>
    </row>
    <row r="467">
      <c r="A467" s="10" t="n"/>
      <c r="B467" s="10" t="n"/>
      <c r="C467" s="12">
        <f>IF(B467="","",IFERROR(INDEX(Actas!$B$5:$B$64,MATCH(B467,Actas!$A$5:$A$64,0)),""))</f>
        <v/>
      </c>
      <c r="D467" s="10" t="n"/>
      <c r="E467" s="10" t="n"/>
      <c r="F467" s="10" t="n"/>
      <c r="G467" s="11" t="n"/>
      <c r="H467" s="10" t="n"/>
      <c r="I467" s="11" t="n"/>
      <c r="J467" s="10" t="n"/>
      <c r="K467" s="13">
        <f>IF(D467="","",IF(H467="Cumplido",IF(I467="","SIN FECHA","CUMPLIDO"),IF(G467="","SIN PLAZO",IF(G467&lt;TODAY(),"VENCIDO",IF(G467-TODAY()&lt;=7,"POR VENCER","EN PLAZO")))))</f>
        <v/>
      </c>
      <c r="L467" s="13">
        <f>IF(K467="VENCIDO",TODAY()-G467,"")</f>
        <v/>
      </c>
    </row>
    <row r="468">
      <c r="A468" s="10" t="n"/>
      <c r="B468" s="10" t="n"/>
      <c r="C468" s="12">
        <f>IF(B468="","",IFERROR(INDEX(Actas!$B$5:$B$64,MATCH(B468,Actas!$A$5:$A$64,0)),""))</f>
        <v/>
      </c>
      <c r="D468" s="10" t="n"/>
      <c r="E468" s="10" t="n"/>
      <c r="F468" s="10" t="n"/>
      <c r="G468" s="11" t="n"/>
      <c r="H468" s="10" t="n"/>
      <c r="I468" s="11" t="n"/>
      <c r="J468" s="10" t="n"/>
      <c r="K468" s="13">
        <f>IF(D468="","",IF(H468="Cumplido",IF(I468="","SIN FECHA","CUMPLIDO"),IF(G468="","SIN PLAZO",IF(G468&lt;TODAY(),"VENCIDO",IF(G468-TODAY()&lt;=7,"POR VENCER","EN PLAZO")))))</f>
        <v/>
      </c>
      <c r="L468" s="13">
        <f>IF(K468="VENCIDO",TODAY()-G468,"")</f>
        <v/>
      </c>
    </row>
    <row r="469">
      <c r="A469" s="10" t="n"/>
      <c r="B469" s="10" t="n"/>
      <c r="C469" s="12">
        <f>IF(B469="","",IFERROR(INDEX(Actas!$B$5:$B$64,MATCH(B469,Actas!$A$5:$A$64,0)),""))</f>
        <v/>
      </c>
      <c r="D469" s="10" t="n"/>
      <c r="E469" s="10" t="n"/>
      <c r="F469" s="10" t="n"/>
      <c r="G469" s="11" t="n"/>
      <c r="H469" s="10" t="n"/>
      <c r="I469" s="11" t="n"/>
      <c r="J469" s="10" t="n"/>
      <c r="K469" s="13">
        <f>IF(D469="","",IF(H469="Cumplido",IF(I469="","SIN FECHA","CUMPLIDO"),IF(G469="","SIN PLAZO",IF(G469&lt;TODAY(),"VENCIDO",IF(G469-TODAY()&lt;=7,"POR VENCER","EN PLAZO")))))</f>
        <v/>
      </c>
      <c r="L469" s="13">
        <f>IF(K469="VENCIDO",TODAY()-G469,"")</f>
        <v/>
      </c>
    </row>
    <row r="470">
      <c r="A470" s="10" t="n"/>
      <c r="B470" s="10" t="n"/>
      <c r="C470" s="12">
        <f>IF(B470="","",IFERROR(INDEX(Actas!$B$5:$B$64,MATCH(B470,Actas!$A$5:$A$64,0)),""))</f>
        <v/>
      </c>
      <c r="D470" s="10" t="n"/>
      <c r="E470" s="10" t="n"/>
      <c r="F470" s="10" t="n"/>
      <c r="G470" s="11" t="n"/>
      <c r="H470" s="10" t="n"/>
      <c r="I470" s="11" t="n"/>
      <c r="J470" s="10" t="n"/>
      <c r="K470" s="13">
        <f>IF(D470="","",IF(H470="Cumplido",IF(I470="","SIN FECHA","CUMPLIDO"),IF(G470="","SIN PLAZO",IF(G470&lt;TODAY(),"VENCIDO",IF(G470-TODAY()&lt;=7,"POR VENCER","EN PLAZO")))))</f>
        <v/>
      </c>
      <c r="L470" s="13">
        <f>IF(K470="VENCIDO",TODAY()-G470,"")</f>
        <v/>
      </c>
    </row>
    <row r="471">
      <c r="A471" s="10" t="n"/>
      <c r="B471" s="10" t="n"/>
      <c r="C471" s="12">
        <f>IF(B471="","",IFERROR(INDEX(Actas!$B$5:$B$64,MATCH(B471,Actas!$A$5:$A$64,0)),""))</f>
        <v/>
      </c>
      <c r="D471" s="10" t="n"/>
      <c r="E471" s="10" t="n"/>
      <c r="F471" s="10" t="n"/>
      <c r="G471" s="11" t="n"/>
      <c r="H471" s="10" t="n"/>
      <c r="I471" s="11" t="n"/>
      <c r="J471" s="10" t="n"/>
      <c r="K471" s="13">
        <f>IF(D471="","",IF(H471="Cumplido",IF(I471="","SIN FECHA","CUMPLIDO"),IF(G471="","SIN PLAZO",IF(G471&lt;TODAY(),"VENCIDO",IF(G471-TODAY()&lt;=7,"POR VENCER","EN PLAZO")))))</f>
        <v/>
      </c>
      <c r="L471" s="13">
        <f>IF(K471="VENCIDO",TODAY()-G471,"")</f>
        <v/>
      </c>
    </row>
    <row r="472">
      <c r="A472" s="10" t="n"/>
      <c r="B472" s="10" t="n"/>
      <c r="C472" s="12">
        <f>IF(B472="","",IFERROR(INDEX(Actas!$B$5:$B$64,MATCH(B472,Actas!$A$5:$A$64,0)),""))</f>
        <v/>
      </c>
      <c r="D472" s="10" t="n"/>
      <c r="E472" s="10" t="n"/>
      <c r="F472" s="10" t="n"/>
      <c r="G472" s="11" t="n"/>
      <c r="H472" s="10" t="n"/>
      <c r="I472" s="11" t="n"/>
      <c r="J472" s="10" t="n"/>
      <c r="K472" s="13">
        <f>IF(D472="","",IF(H472="Cumplido",IF(I472="","SIN FECHA","CUMPLIDO"),IF(G472="","SIN PLAZO",IF(G472&lt;TODAY(),"VENCIDO",IF(G472-TODAY()&lt;=7,"POR VENCER","EN PLAZO")))))</f>
        <v/>
      </c>
      <c r="L472" s="13">
        <f>IF(K472="VENCIDO",TODAY()-G472,"")</f>
        <v/>
      </c>
    </row>
    <row r="473">
      <c r="A473" s="10" t="n"/>
      <c r="B473" s="10" t="n"/>
      <c r="C473" s="12">
        <f>IF(B473="","",IFERROR(INDEX(Actas!$B$5:$B$64,MATCH(B473,Actas!$A$5:$A$64,0)),""))</f>
        <v/>
      </c>
      <c r="D473" s="10" t="n"/>
      <c r="E473" s="10" t="n"/>
      <c r="F473" s="10" t="n"/>
      <c r="G473" s="11" t="n"/>
      <c r="H473" s="10" t="n"/>
      <c r="I473" s="11" t="n"/>
      <c r="J473" s="10" t="n"/>
      <c r="K473" s="13">
        <f>IF(D473="","",IF(H473="Cumplido",IF(I473="","SIN FECHA","CUMPLIDO"),IF(G473="","SIN PLAZO",IF(G473&lt;TODAY(),"VENCIDO",IF(G473-TODAY()&lt;=7,"POR VENCER","EN PLAZO")))))</f>
        <v/>
      </c>
      <c r="L473" s="13">
        <f>IF(K473="VENCIDO",TODAY()-G473,"")</f>
        <v/>
      </c>
    </row>
    <row r="474">
      <c r="A474" s="10" t="n"/>
      <c r="B474" s="10" t="n"/>
      <c r="C474" s="12">
        <f>IF(B474="","",IFERROR(INDEX(Actas!$B$5:$B$64,MATCH(B474,Actas!$A$5:$A$64,0)),""))</f>
        <v/>
      </c>
      <c r="D474" s="10" t="n"/>
      <c r="E474" s="10" t="n"/>
      <c r="F474" s="10" t="n"/>
      <c r="G474" s="11" t="n"/>
      <c r="H474" s="10" t="n"/>
      <c r="I474" s="11" t="n"/>
      <c r="J474" s="10" t="n"/>
      <c r="K474" s="13">
        <f>IF(D474="","",IF(H474="Cumplido",IF(I474="","SIN FECHA","CUMPLIDO"),IF(G474="","SIN PLAZO",IF(G474&lt;TODAY(),"VENCIDO",IF(G474-TODAY()&lt;=7,"POR VENCER","EN PLAZO")))))</f>
        <v/>
      </c>
      <c r="L474" s="13">
        <f>IF(K474="VENCIDO",TODAY()-G474,"")</f>
        <v/>
      </c>
    </row>
    <row r="475">
      <c r="A475" s="10" t="n"/>
      <c r="B475" s="10" t="n"/>
      <c r="C475" s="12">
        <f>IF(B475="","",IFERROR(INDEX(Actas!$B$5:$B$64,MATCH(B475,Actas!$A$5:$A$64,0)),""))</f>
        <v/>
      </c>
      <c r="D475" s="10" t="n"/>
      <c r="E475" s="10" t="n"/>
      <c r="F475" s="10" t="n"/>
      <c r="G475" s="11" t="n"/>
      <c r="H475" s="10" t="n"/>
      <c r="I475" s="11" t="n"/>
      <c r="J475" s="10" t="n"/>
      <c r="K475" s="13">
        <f>IF(D475="","",IF(H475="Cumplido",IF(I475="","SIN FECHA","CUMPLIDO"),IF(G475="","SIN PLAZO",IF(G475&lt;TODAY(),"VENCIDO",IF(G475-TODAY()&lt;=7,"POR VENCER","EN PLAZO")))))</f>
        <v/>
      </c>
      <c r="L475" s="13">
        <f>IF(K475="VENCIDO",TODAY()-G475,"")</f>
        <v/>
      </c>
    </row>
    <row r="476">
      <c r="A476" s="10" t="n"/>
      <c r="B476" s="10" t="n"/>
      <c r="C476" s="12">
        <f>IF(B476="","",IFERROR(INDEX(Actas!$B$5:$B$64,MATCH(B476,Actas!$A$5:$A$64,0)),""))</f>
        <v/>
      </c>
      <c r="D476" s="10" t="n"/>
      <c r="E476" s="10" t="n"/>
      <c r="F476" s="10" t="n"/>
      <c r="G476" s="11" t="n"/>
      <c r="H476" s="10" t="n"/>
      <c r="I476" s="11" t="n"/>
      <c r="J476" s="10" t="n"/>
      <c r="K476" s="13">
        <f>IF(D476="","",IF(H476="Cumplido",IF(I476="","SIN FECHA","CUMPLIDO"),IF(G476="","SIN PLAZO",IF(G476&lt;TODAY(),"VENCIDO",IF(G476-TODAY()&lt;=7,"POR VENCER","EN PLAZO")))))</f>
        <v/>
      </c>
      <c r="L476" s="13">
        <f>IF(K476="VENCIDO",TODAY()-G476,"")</f>
        <v/>
      </c>
    </row>
    <row r="477">
      <c r="A477" s="10" t="n"/>
      <c r="B477" s="10" t="n"/>
      <c r="C477" s="12">
        <f>IF(B477="","",IFERROR(INDEX(Actas!$B$5:$B$64,MATCH(B477,Actas!$A$5:$A$64,0)),""))</f>
        <v/>
      </c>
      <c r="D477" s="10" t="n"/>
      <c r="E477" s="10" t="n"/>
      <c r="F477" s="10" t="n"/>
      <c r="G477" s="11" t="n"/>
      <c r="H477" s="10" t="n"/>
      <c r="I477" s="11" t="n"/>
      <c r="J477" s="10" t="n"/>
      <c r="K477" s="13">
        <f>IF(D477="","",IF(H477="Cumplido",IF(I477="","SIN FECHA","CUMPLIDO"),IF(G477="","SIN PLAZO",IF(G477&lt;TODAY(),"VENCIDO",IF(G477-TODAY()&lt;=7,"POR VENCER","EN PLAZO")))))</f>
        <v/>
      </c>
      <c r="L477" s="13">
        <f>IF(K477="VENCIDO",TODAY()-G477,"")</f>
        <v/>
      </c>
    </row>
    <row r="478">
      <c r="A478" s="10" t="n"/>
      <c r="B478" s="10" t="n"/>
      <c r="C478" s="12">
        <f>IF(B478="","",IFERROR(INDEX(Actas!$B$5:$B$64,MATCH(B478,Actas!$A$5:$A$64,0)),""))</f>
        <v/>
      </c>
      <c r="D478" s="10" t="n"/>
      <c r="E478" s="10" t="n"/>
      <c r="F478" s="10" t="n"/>
      <c r="G478" s="11" t="n"/>
      <c r="H478" s="10" t="n"/>
      <c r="I478" s="11" t="n"/>
      <c r="J478" s="10" t="n"/>
      <c r="K478" s="13">
        <f>IF(D478="","",IF(H478="Cumplido",IF(I478="","SIN FECHA","CUMPLIDO"),IF(G478="","SIN PLAZO",IF(G478&lt;TODAY(),"VENCIDO",IF(G478-TODAY()&lt;=7,"POR VENCER","EN PLAZO")))))</f>
        <v/>
      </c>
      <c r="L478" s="13">
        <f>IF(K478="VENCIDO",TODAY()-G478,"")</f>
        <v/>
      </c>
    </row>
    <row r="479">
      <c r="A479" s="10" t="n"/>
      <c r="B479" s="10" t="n"/>
      <c r="C479" s="12">
        <f>IF(B479="","",IFERROR(INDEX(Actas!$B$5:$B$64,MATCH(B479,Actas!$A$5:$A$64,0)),""))</f>
        <v/>
      </c>
      <c r="D479" s="10" t="n"/>
      <c r="E479" s="10" t="n"/>
      <c r="F479" s="10" t="n"/>
      <c r="G479" s="11" t="n"/>
      <c r="H479" s="10" t="n"/>
      <c r="I479" s="11" t="n"/>
      <c r="J479" s="10" t="n"/>
      <c r="K479" s="13">
        <f>IF(D479="","",IF(H479="Cumplido",IF(I479="","SIN FECHA","CUMPLIDO"),IF(G479="","SIN PLAZO",IF(G479&lt;TODAY(),"VENCIDO",IF(G479-TODAY()&lt;=7,"POR VENCER","EN PLAZO")))))</f>
        <v/>
      </c>
      <c r="L479" s="13">
        <f>IF(K479="VENCIDO",TODAY()-G479,"")</f>
        <v/>
      </c>
    </row>
    <row r="480">
      <c r="A480" s="10" t="n"/>
      <c r="B480" s="10" t="n"/>
      <c r="C480" s="12">
        <f>IF(B480="","",IFERROR(INDEX(Actas!$B$5:$B$64,MATCH(B480,Actas!$A$5:$A$64,0)),""))</f>
        <v/>
      </c>
      <c r="D480" s="10" t="n"/>
      <c r="E480" s="10" t="n"/>
      <c r="F480" s="10" t="n"/>
      <c r="G480" s="11" t="n"/>
      <c r="H480" s="10" t="n"/>
      <c r="I480" s="11" t="n"/>
      <c r="J480" s="10" t="n"/>
      <c r="K480" s="13">
        <f>IF(D480="","",IF(H480="Cumplido",IF(I480="","SIN FECHA","CUMPLIDO"),IF(G480="","SIN PLAZO",IF(G480&lt;TODAY(),"VENCIDO",IF(G480-TODAY()&lt;=7,"POR VENCER","EN PLAZO")))))</f>
        <v/>
      </c>
      <c r="L480" s="13">
        <f>IF(K480="VENCIDO",TODAY()-G480,"")</f>
        <v/>
      </c>
    </row>
    <row r="481">
      <c r="A481" s="10" t="n"/>
      <c r="B481" s="10" t="n"/>
      <c r="C481" s="12">
        <f>IF(B481="","",IFERROR(INDEX(Actas!$B$5:$B$64,MATCH(B481,Actas!$A$5:$A$64,0)),""))</f>
        <v/>
      </c>
      <c r="D481" s="10" t="n"/>
      <c r="E481" s="10" t="n"/>
      <c r="F481" s="10" t="n"/>
      <c r="G481" s="11" t="n"/>
      <c r="H481" s="10" t="n"/>
      <c r="I481" s="11" t="n"/>
      <c r="J481" s="10" t="n"/>
      <c r="K481" s="13">
        <f>IF(D481="","",IF(H481="Cumplido",IF(I481="","SIN FECHA","CUMPLIDO"),IF(G481="","SIN PLAZO",IF(G481&lt;TODAY(),"VENCIDO",IF(G481-TODAY()&lt;=7,"POR VENCER","EN PLAZO")))))</f>
        <v/>
      </c>
      <c r="L481" s="13">
        <f>IF(K481="VENCIDO",TODAY()-G481,"")</f>
        <v/>
      </c>
    </row>
    <row r="482">
      <c r="A482" s="10" t="n"/>
      <c r="B482" s="10" t="n"/>
      <c r="C482" s="12">
        <f>IF(B482="","",IFERROR(INDEX(Actas!$B$5:$B$64,MATCH(B482,Actas!$A$5:$A$64,0)),""))</f>
        <v/>
      </c>
      <c r="D482" s="10" t="n"/>
      <c r="E482" s="10" t="n"/>
      <c r="F482" s="10" t="n"/>
      <c r="G482" s="11" t="n"/>
      <c r="H482" s="10" t="n"/>
      <c r="I482" s="11" t="n"/>
      <c r="J482" s="10" t="n"/>
      <c r="K482" s="13">
        <f>IF(D482="","",IF(H482="Cumplido",IF(I482="","SIN FECHA","CUMPLIDO"),IF(G482="","SIN PLAZO",IF(G482&lt;TODAY(),"VENCIDO",IF(G482-TODAY()&lt;=7,"POR VENCER","EN PLAZO")))))</f>
        <v/>
      </c>
      <c r="L482" s="13">
        <f>IF(K482="VENCIDO",TODAY()-G482,"")</f>
        <v/>
      </c>
    </row>
    <row r="483">
      <c r="A483" s="10" t="n"/>
      <c r="B483" s="10" t="n"/>
      <c r="C483" s="12">
        <f>IF(B483="","",IFERROR(INDEX(Actas!$B$5:$B$64,MATCH(B483,Actas!$A$5:$A$64,0)),""))</f>
        <v/>
      </c>
      <c r="D483" s="10" t="n"/>
      <c r="E483" s="10" t="n"/>
      <c r="F483" s="10" t="n"/>
      <c r="G483" s="11" t="n"/>
      <c r="H483" s="10" t="n"/>
      <c r="I483" s="11" t="n"/>
      <c r="J483" s="10" t="n"/>
      <c r="K483" s="13">
        <f>IF(D483="","",IF(H483="Cumplido",IF(I483="","SIN FECHA","CUMPLIDO"),IF(G483="","SIN PLAZO",IF(G483&lt;TODAY(),"VENCIDO",IF(G483-TODAY()&lt;=7,"POR VENCER","EN PLAZO")))))</f>
        <v/>
      </c>
      <c r="L483" s="13">
        <f>IF(K483="VENCIDO",TODAY()-G483,"")</f>
        <v/>
      </c>
    </row>
    <row r="484">
      <c r="A484" s="10" t="n"/>
      <c r="B484" s="10" t="n"/>
      <c r="C484" s="12">
        <f>IF(B484="","",IFERROR(INDEX(Actas!$B$5:$B$64,MATCH(B484,Actas!$A$5:$A$64,0)),""))</f>
        <v/>
      </c>
      <c r="D484" s="10" t="n"/>
      <c r="E484" s="10" t="n"/>
      <c r="F484" s="10" t="n"/>
      <c r="G484" s="11" t="n"/>
      <c r="H484" s="10" t="n"/>
      <c r="I484" s="11" t="n"/>
      <c r="J484" s="10" t="n"/>
      <c r="K484" s="13">
        <f>IF(D484="","",IF(H484="Cumplido",IF(I484="","SIN FECHA","CUMPLIDO"),IF(G484="","SIN PLAZO",IF(G484&lt;TODAY(),"VENCIDO",IF(G484-TODAY()&lt;=7,"POR VENCER","EN PLAZO")))))</f>
        <v/>
      </c>
      <c r="L484" s="13">
        <f>IF(K484="VENCIDO",TODAY()-G484,"")</f>
        <v/>
      </c>
    </row>
    <row r="485">
      <c r="A485" s="10" t="n"/>
      <c r="B485" s="10" t="n"/>
      <c r="C485" s="12">
        <f>IF(B485="","",IFERROR(INDEX(Actas!$B$5:$B$64,MATCH(B485,Actas!$A$5:$A$64,0)),""))</f>
        <v/>
      </c>
      <c r="D485" s="10" t="n"/>
      <c r="E485" s="10" t="n"/>
      <c r="F485" s="10" t="n"/>
      <c r="G485" s="11" t="n"/>
      <c r="H485" s="10" t="n"/>
      <c r="I485" s="11" t="n"/>
      <c r="J485" s="10" t="n"/>
      <c r="K485" s="13">
        <f>IF(D485="","",IF(H485="Cumplido",IF(I485="","SIN FECHA","CUMPLIDO"),IF(G485="","SIN PLAZO",IF(G485&lt;TODAY(),"VENCIDO",IF(G485-TODAY()&lt;=7,"POR VENCER","EN PLAZO")))))</f>
        <v/>
      </c>
      <c r="L485" s="13">
        <f>IF(K485="VENCIDO",TODAY()-G485,"")</f>
        <v/>
      </c>
    </row>
    <row r="486">
      <c r="A486" s="10" t="n"/>
      <c r="B486" s="10" t="n"/>
      <c r="C486" s="12">
        <f>IF(B486="","",IFERROR(INDEX(Actas!$B$5:$B$64,MATCH(B486,Actas!$A$5:$A$64,0)),""))</f>
        <v/>
      </c>
      <c r="D486" s="10" t="n"/>
      <c r="E486" s="10" t="n"/>
      <c r="F486" s="10" t="n"/>
      <c r="G486" s="11" t="n"/>
      <c r="H486" s="10" t="n"/>
      <c r="I486" s="11" t="n"/>
      <c r="J486" s="10" t="n"/>
      <c r="K486" s="13">
        <f>IF(D486="","",IF(H486="Cumplido",IF(I486="","SIN FECHA","CUMPLIDO"),IF(G486="","SIN PLAZO",IF(G486&lt;TODAY(),"VENCIDO",IF(G486-TODAY()&lt;=7,"POR VENCER","EN PLAZO")))))</f>
        <v/>
      </c>
      <c r="L486" s="13">
        <f>IF(K486="VENCIDO",TODAY()-G486,"")</f>
        <v/>
      </c>
    </row>
    <row r="487">
      <c r="A487" s="10" t="n"/>
      <c r="B487" s="10" t="n"/>
      <c r="C487" s="12">
        <f>IF(B487="","",IFERROR(INDEX(Actas!$B$5:$B$64,MATCH(B487,Actas!$A$5:$A$64,0)),""))</f>
        <v/>
      </c>
      <c r="D487" s="10" t="n"/>
      <c r="E487" s="10" t="n"/>
      <c r="F487" s="10" t="n"/>
      <c r="G487" s="11" t="n"/>
      <c r="H487" s="10" t="n"/>
      <c r="I487" s="11" t="n"/>
      <c r="J487" s="10" t="n"/>
      <c r="K487" s="13">
        <f>IF(D487="","",IF(H487="Cumplido",IF(I487="","SIN FECHA","CUMPLIDO"),IF(G487="","SIN PLAZO",IF(G487&lt;TODAY(),"VENCIDO",IF(G487-TODAY()&lt;=7,"POR VENCER","EN PLAZO")))))</f>
        <v/>
      </c>
      <c r="L487" s="13">
        <f>IF(K487="VENCIDO",TODAY()-G487,"")</f>
        <v/>
      </c>
    </row>
    <row r="488">
      <c r="A488" s="10" t="n"/>
      <c r="B488" s="10" t="n"/>
      <c r="C488" s="12">
        <f>IF(B488="","",IFERROR(INDEX(Actas!$B$5:$B$64,MATCH(B488,Actas!$A$5:$A$64,0)),""))</f>
        <v/>
      </c>
      <c r="D488" s="10" t="n"/>
      <c r="E488" s="10" t="n"/>
      <c r="F488" s="10" t="n"/>
      <c r="G488" s="11" t="n"/>
      <c r="H488" s="10" t="n"/>
      <c r="I488" s="11" t="n"/>
      <c r="J488" s="10" t="n"/>
      <c r="K488" s="13">
        <f>IF(D488="","",IF(H488="Cumplido",IF(I488="","SIN FECHA","CUMPLIDO"),IF(G488="","SIN PLAZO",IF(G488&lt;TODAY(),"VENCIDO",IF(G488-TODAY()&lt;=7,"POR VENCER","EN PLAZO")))))</f>
        <v/>
      </c>
      <c r="L488" s="13">
        <f>IF(K488="VENCIDO",TODAY()-G488,"")</f>
        <v/>
      </c>
    </row>
    <row r="489">
      <c r="A489" s="10" t="n"/>
      <c r="B489" s="10" t="n"/>
      <c r="C489" s="12">
        <f>IF(B489="","",IFERROR(INDEX(Actas!$B$5:$B$64,MATCH(B489,Actas!$A$5:$A$64,0)),""))</f>
        <v/>
      </c>
      <c r="D489" s="10" t="n"/>
      <c r="E489" s="10" t="n"/>
      <c r="F489" s="10" t="n"/>
      <c r="G489" s="11" t="n"/>
      <c r="H489" s="10" t="n"/>
      <c r="I489" s="11" t="n"/>
      <c r="J489" s="10" t="n"/>
      <c r="K489" s="13">
        <f>IF(D489="","",IF(H489="Cumplido",IF(I489="","SIN FECHA","CUMPLIDO"),IF(G489="","SIN PLAZO",IF(G489&lt;TODAY(),"VENCIDO",IF(G489-TODAY()&lt;=7,"POR VENCER","EN PLAZO")))))</f>
        <v/>
      </c>
      <c r="L489" s="13">
        <f>IF(K489="VENCIDO",TODAY()-G489,"")</f>
        <v/>
      </c>
    </row>
    <row r="490">
      <c r="A490" s="10" t="n"/>
      <c r="B490" s="10" t="n"/>
      <c r="C490" s="12">
        <f>IF(B490="","",IFERROR(INDEX(Actas!$B$5:$B$64,MATCH(B490,Actas!$A$5:$A$64,0)),""))</f>
        <v/>
      </c>
      <c r="D490" s="10" t="n"/>
      <c r="E490" s="10" t="n"/>
      <c r="F490" s="10" t="n"/>
      <c r="G490" s="11" t="n"/>
      <c r="H490" s="10" t="n"/>
      <c r="I490" s="11" t="n"/>
      <c r="J490" s="10" t="n"/>
      <c r="K490" s="13">
        <f>IF(D490="","",IF(H490="Cumplido",IF(I490="","SIN FECHA","CUMPLIDO"),IF(G490="","SIN PLAZO",IF(G490&lt;TODAY(),"VENCIDO",IF(G490-TODAY()&lt;=7,"POR VENCER","EN PLAZO")))))</f>
        <v/>
      </c>
      <c r="L490" s="13">
        <f>IF(K490="VENCIDO",TODAY()-G490,"")</f>
        <v/>
      </c>
    </row>
    <row r="491">
      <c r="A491" s="10" t="n"/>
      <c r="B491" s="10" t="n"/>
      <c r="C491" s="12">
        <f>IF(B491="","",IFERROR(INDEX(Actas!$B$5:$B$64,MATCH(B491,Actas!$A$5:$A$64,0)),""))</f>
        <v/>
      </c>
      <c r="D491" s="10" t="n"/>
      <c r="E491" s="10" t="n"/>
      <c r="F491" s="10" t="n"/>
      <c r="G491" s="11" t="n"/>
      <c r="H491" s="10" t="n"/>
      <c r="I491" s="11" t="n"/>
      <c r="J491" s="10" t="n"/>
      <c r="K491" s="13">
        <f>IF(D491="","",IF(H491="Cumplido",IF(I491="","SIN FECHA","CUMPLIDO"),IF(G491="","SIN PLAZO",IF(G491&lt;TODAY(),"VENCIDO",IF(G491-TODAY()&lt;=7,"POR VENCER","EN PLAZO")))))</f>
        <v/>
      </c>
      <c r="L491" s="13">
        <f>IF(K491="VENCIDO",TODAY()-G491,"")</f>
        <v/>
      </c>
    </row>
    <row r="492">
      <c r="A492" s="10" t="n"/>
      <c r="B492" s="10" t="n"/>
      <c r="C492" s="12">
        <f>IF(B492="","",IFERROR(INDEX(Actas!$B$5:$B$64,MATCH(B492,Actas!$A$5:$A$64,0)),""))</f>
        <v/>
      </c>
      <c r="D492" s="10" t="n"/>
      <c r="E492" s="10" t="n"/>
      <c r="F492" s="10" t="n"/>
      <c r="G492" s="11" t="n"/>
      <c r="H492" s="10" t="n"/>
      <c r="I492" s="11" t="n"/>
      <c r="J492" s="10" t="n"/>
      <c r="K492" s="13">
        <f>IF(D492="","",IF(H492="Cumplido",IF(I492="","SIN FECHA","CUMPLIDO"),IF(G492="","SIN PLAZO",IF(G492&lt;TODAY(),"VENCIDO",IF(G492-TODAY()&lt;=7,"POR VENCER","EN PLAZO")))))</f>
        <v/>
      </c>
      <c r="L492" s="13">
        <f>IF(K492="VENCIDO",TODAY()-G492,"")</f>
        <v/>
      </c>
    </row>
    <row r="493">
      <c r="A493" s="10" t="n"/>
      <c r="B493" s="10" t="n"/>
      <c r="C493" s="12">
        <f>IF(B493="","",IFERROR(INDEX(Actas!$B$5:$B$64,MATCH(B493,Actas!$A$5:$A$64,0)),""))</f>
        <v/>
      </c>
      <c r="D493" s="10" t="n"/>
      <c r="E493" s="10" t="n"/>
      <c r="F493" s="10" t="n"/>
      <c r="G493" s="11" t="n"/>
      <c r="H493" s="10" t="n"/>
      <c r="I493" s="11" t="n"/>
      <c r="J493" s="10" t="n"/>
      <c r="K493" s="13">
        <f>IF(D493="","",IF(H493="Cumplido",IF(I493="","SIN FECHA","CUMPLIDO"),IF(G493="","SIN PLAZO",IF(G493&lt;TODAY(),"VENCIDO",IF(G493-TODAY()&lt;=7,"POR VENCER","EN PLAZO")))))</f>
        <v/>
      </c>
      <c r="L493" s="13">
        <f>IF(K493="VENCIDO",TODAY()-G493,"")</f>
        <v/>
      </c>
    </row>
    <row r="494">
      <c r="A494" s="10" t="n"/>
      <c r="B494" s="10" t="n"/>
      <c r="C494" s="12">
        <f>IF(B494="","",IFERROR(INDEX(Actas!$B$5:$B$64,MATCH(B494,Actas!$A$5:$A$64,0)),""))</f>
        <v/>
      </c>
      <c r="D494" s="10" t="n"/>
      <c r="E494" s="10" t="n"/>
      <c r="F494" s="10" t="n"/>
      <c r="G494" s="11" t="n"/>
      <c r="H494" s="10" t="n"/>
      <c r="I494" s="11" t="n"/>
      <c r="J494" s="10" t="n"/>
      <c r="K494" s="13">
        <f>IF(D494="","",IF(H494="Cumplido",IF(I494="","SIN FECHA","CUMPLIDO"),IF(G494="","SIN PLAZO",IF(G494&lt;TODAY(),"VENCIDO",IF(G494-TODAY()&lt;=7,"POR VENCER","EN PLAZO")))))</f>
        <v/>
      </c>
      <c r="L494" s="13">
        <f>IF(K494="VENCIDO",TODAY()-G494,"")</f>
        <v/>
      </c>
    </row>
    <row r="495">
      <c r="A495" s="10" t="n"/>
      <c r="B495" s="10" t="n"/>
      <c r="C495" s="12">
        <f>IF(B495="","",IFERROR(INDEX(Actas!$B$5:$B$64,MATCH(B495,Actas!$A$5:$A$64,0)),""))</f>
        <v/>
      </c>
      <c r="D495" s="10" t="n"/>
      <c r="E495" s="10" t="n"/>
      <c r="F495" s="10" t="n"/>
      <c r="G495" s="11" t="n"/>
      <c r="H495" s="10" t="n"/>
      <c r="I495" s="11" t="n"/>
      <c r="J495" s="10" t="n"/>
      <c r="K495" s="13">
        <f>IF(D495="","",IF(H495="Cumplido",IF(I495="","SIN FECHA","CUMPLIDO"),IF(G495="","SIN PLAZO",IF(G495&lt;TODAY(),"VENCIDO",IF(G495-TODAY()&lt;=7,"POR VENCER","EN PLAZO")))))</f>
        <v/>
      </c>
      <c r="L495" s="13">
        <f>IF(K495="VENCIDO",TODAY()-G495,"")</f>
        <v/>
      </c>
    </row>
    <row r="496">
      <c r="A496" s="10" t="n"/>
      <c r="B496" s="10" t="n"/>
      <c r="C496" s="12">
        <f>IF(B496="","",IFERROR(INDEX(Actas!$B$5:$B$64,MATCH(B496,Actas!$A$5:$A$64,0)),""))</f>
        <v/>
      </c>
      <c r="D496" s="10" t="n"/>
      <c r="E496" s="10" t="n"/>
      <c r="F496" s="10" t="n"/>
      <c r="G496" s="11" t="n"/>
      <c r="H496" s="10" t="n"/>
      <c r="I496" s="11" t="n"/>
      <c r="J496" s="10" t="n"/>
      <c r="K496" s="13">
        <f>IF(D496="","",IF(H496="Cumplido",IF(I496="","SIN FECHA","CUMPLIDO"),IF(G496="","SIN PLAZO",IF(G496&lt;TODAY(),"VENCIDO",IF(G496-TODAY()&lt;=7,"POR VENCER","EN PLAZO")))))</f>
        <v/>
      </c>
      <c r="L496" s="13">
        <f>IF(K496="VENCIDO",TODAY()-G496,"")</f>
        <v/>
      </c>
    </row>
    <row r="497">
      <c r="A497" s="10" t="n"/>
      <c r="B497" s="10" t="n"/>
      <c r="C497" s="12">
        <f>IF(B497="","",IFERROR(INDEX(Actas!$B$5:$B$64,MATCH(B497,Actas!$A$5:$A$64,0)),""))</f>
        <v/>
      </c>
      <c r="D497" s="10" t="n"/>
      <c r="E497" s="10" t="n"/>
      <c r="F497" s="10" t="n"/>
      <c r="G497" s="11" t="n"/>
      <c r="H497" s="10" t="n"/>
      <c r="I497" s="11" t="n"/>
      <c r="J497" s="10" t="n"/>
      <c r="K497" s="13">
        <f>IF(D497="","",IF(H497="Cumplido",IF(I497="","SIN FECHA","CUMPLIDO"),IF(G497="","SIN PLAZO",IF(G497&lt;TODAY(),"VENCIDO",IF(G497-TODAY()&lt;=7,"POR VENCER","EN PLAZO")))))</f>
        <v/>
      </c>
      <c r="L497" s="13">
        <f>IF(K497="VENCIDO",TODAY()-G497,"")</f>
        <v/>
      </c>
    </row>
    <row r="498">
      <c r="A498" s="10" t="n"/>
      <c r="B498" s="10" t="n"/>
      <c r="C498" s="12">
        <f>IF(B498="","",IFERROR(INDEX(Actas!$B$5:$B$64,MATCH(B498,Actas!$A$5:$A$64,0)),""))</f>
        <v/>
      </c>
      <c r="D498" s="10" t="n"/>
      <c r="E498" s="10" t="n"/>
      <c r="F498" s="10" t="n"/>
      <c r="G498" s="11" t="n"/>
      <c r="H498" s="10" t="n"/>
      <c r="I498" s="11" t="n"/>
      <c r="J498" s="10" t="n"/>
      <c r="K498" s="13">
        <f>IF(D498="","",IF(H498="Cumplido",IF(I498="","SIN FECHA","CUMPLIDO"),IF(G498="","SIN PLAZO",IF(G498&lt;TODAY(),"VENCIDO",IF(G498-TODAY()&lt;=7,"POR VENCER","EN PLAZO")))))</f>
        <v/>
      </c>
      <c r="L498" s="13">
        <f>IF(K498="VENCIDO",TODAY()-G498,"")</f>
        <v/>
      </c>
    </row>
    <row r="499">
      <c r="A499" s="10" t="n"/>
      <c r="B499" s="10" t="n"/>
      <c r="C499" s="12">
        <f>IF(B499="","",IFERROR(INDEX(Actas!$B$5:$B$64,MATCH(B499,Actas!$A$5:$A$64,0)),""))</f>
        <v/>
      </c>
      <c r="D499" s="10" t="n"/>
      <c r="E499" s="10" t="n"/>
      <c r="F499" s="10" t="n"/>
      <c r="G499" s="11" t="n"/>
      <c r="H499" s="10" t="n"/>
      <c r="I499" s="11" t="n"/>
      <c r="J499" s="10" t="n"/>
      <c r="K499" s="13">
        <f>IF(D499="","",IF(H499="Cumplido",IF(I499="","SIN FECHA","CUMPLIDO"),IF(G499="","SIN PLAZO",IF(G499&lt;TODAY(),"VENCIDO",IF(G499-TODAY()&lt;=7,"POR VENCER","EN PLAZO")))))</f>
        <v/>
      </c>
      <c r="L499" s="13">
        <f>IF(K499="VENCIDO",TODAY()-G499,"")</f>
        <v/>
      </c>
    </row>
    <row r="500">
      <c r="A500" s="10" t="n"/>
      <c r="B500" s="10" t="n"/>
      <c r="C500" s="12">
        <f>IF(B500="","",IFERROR(INDEX(Actas!$B$5:$B$64,MATCH(B500,Actas!$A$5:$A$64,0)),""))</f>
        <v/>
      </c>
      <c r="D500" s="10" t="n"/>
      <c r="E500" s="10" t="n"/>
      <c r="F500" s="10" t="n"/>
      <c r="G500" s="11" t="n"/>
      <c r="H500" s="10" t="n"/>
      <c r="I500" s="11" t="n"/>
      <c r="J500" s="10" t="n"/>
      <c r="K500" s="13">
        <f>IF(D500="","",IF(H500="Cumplido",IF(I500="","SIN FECHA","CUMPLIDO"),IF(G500="","SIN PLAZO",IF(G500&lt;TODAY(),"VENCIDO",IF(G500-TODAY()&lt;=7,"POR VENCER","EN PLAZO")))))</f>
        <v/>
      </c>
      <c r="L500" s="13">
        <f>IF(K500="VENCIDO",TODAY()-G500,"")</f>
        <v/>
      </c>
    </row>
    <row r="501">
      <c r="A501" s="10" t="n"/>
      <c r="B501" s="10" t="n"/>
      <c r="C501" s="12">
        <f>IF(B501="","",IFERROR(INDEX(Actas!$B$5:$B$64,MATCH(B501,Actas!$A$5:$A$64,0)),""))</f>
        <v/>
      </c>
      <c r="D501" s="10" t="n"/>
      <c r="E501" s="10" t="n"/>
      <c r="F501" s="10" t="n"/>
      <c r="G501" s="11" t="n"/>
      <c r="H501" s="10" t="n"/>
      <c r="I501" s="11" t="n"/>
      <c r="J501" s="10" t="n"/>
      <c r="K501" s="13">
        <f>IF(D501="","",IF(H501="Cumplido",IF(I501="","SIN FECHA","CUMPLIDO"),IF(G501="","SIN PLAZO",IF(G501&lt;TODAY(),"VENCIDO",IF(G501-TODAY()&lt;=7,"POR VENCER","EN PLAZO")))))</f>
        <v/>
      </c>
      <c r="L501" s="13">
        <f>IF(K501="VENCIDO",TODAY()-G501,"")</f>
        <v/>
      </c>
    </row>
    <row r="502">
      <c r="A502" s="10" t="n"/>
      <c r="B502" s="10" t="n"/>
      <c r="C502" s="12">
        <f>IF(B502="","",IFERROR(INDEX(Actas!$B$5:$B$64,MATCH(B502,Actas!$A$5:$A$64,0)),""))</f>
        <v/>
      </c>
      <c r="D502" s="10" t="n"/>
      <c r="E502" s="10" t="n"/>
      <c r="F502" s="10" t="n"/>
      <c r="G502" s="11" t="n"/>
      <c r="H502" s="10" t="n"/>
      <c r="I502" s="11" t="n"/>
      <c r="J502" s="10" t="n"/>
      <c r="K502" s="13">
        <f>IF(D502="","",IF(H502="Cumplido",IF(I502="","SIN FECHA","CUMPLIDO"),IF(G502="","SIN PLAZO",IF(G502&lt;TODAY(),"VENCIDO",IF(G502-TODAY()&lt;=7,"POR VENCER","EN PLAZO")))))</f>
        <v/>
      </c>
      <c r="L502" s="13">
        <f>IF(K502="VENCIDO",TODAY()-G502,"")</f>
        <v/>
      </c>
    </row>
    <row r="503">
      <c r="A503" s="10" t="n"/>
      <c r="B503" s="10" t="n"/>
      <c r="C503" s="12">
        <f>IF(B503="","",IFERROR(INDEX(Actas!$B$5:$B$64,MATCH(B503,Actas!$A$5:$A$64,0)),""))</f>
        <v/>
      </c>
      <c r="D503" s="10" t="n"/>
      <c r="E503" s="10" t="n"/>
      <c r="F503" s="10" t="n"/>
      <c r="G503" s="11" t="n"/>
      <c r="H503" s="10" t="n"/>
      <c r="I503" s="11" t="n"/>
      <c r="J503" s="10" t="n"/>
      <c r="K503" s="13">
        <f>IF(D503="","",IF(H503="Cumplido",IF(I503="","SIN FECHA","CUMPLIDO"),IF(G503="","SIN PLAZO",IF(G503&lt;TODAY(),"VENCIDO",IF(G503-TODAY()&lt;=7,"POR VENCER","EN PLAZO")))))</f>
        <v/>
      </c>
      <c r="L503" s="13">
        <f>IF(K503="VENCIDO",TODAY()-G503,"")</f>
        <v/>
      </c>
    </row>
    <row r="504">
      <c r="A504" s="10" t="n"/>
      <c r="B504" s="10" t="n"/>
      <c r="C504" s="12">
        <f>IF(B504="","",IFERROR(INDEX(Actas!$B$5:$B$64,MATCH(B504,Actas!$A$5:$A$64,0)),""))</f>
        <v/>
      </c>
      <c r="D504" s="10" t="n"/>
      <c r="E504" s="10" t="n"/>
      <c r="F504" s="10" t="n"/>
      <c r="G504" s="11" t="n"/>
      <c r="H504" s="10" t="n"/>
      <c r="I504" s="11" t="n"/>
      <c r="J504" s="10" t="n"/>
      <c r="K504" s="13">
        <f>IF(D504="","",IF(H504="Cumplido",IF(I504="","SIN FECHA","CUMPLIDO"),IF(G504="","SIN PLAZO",IF(G504&lt;TODAY(),"VENCIDO",IF(G504-TODAY()&lt;=7,"POR VENCER","EN PLAZO")))))</f>
        <v/>
      </c>
      <c r="L504" s="13">
        <f>IF(K504="VENCIDO",TODAY()-G504,"")</f>
        <v/>
      </c>
    </row>
  </sheetData>
  <conditionalFormatting sqref="K5:K504">
    <cfRule type="expression" priority="1" dxfId="1">
      <formula>OR($K5="VENCIDO",$K5="SIN PLAZO")</formula>
    </cfRule>
    <cfRule type="cellIs" priority="2" operator="equal" dxfId="0">
      <formula>"POR VENCER"</formula>
    </cfRule>
    <cfRule type="cellIs" priority="3" operator="equal" dxfId="2">
      <formula>"CUMPLIDO"</formula>
    </cfRule>
  </conditionalFormatting>
  <dataValidations count="3">
    <dataValidation sqref="B5:B504" showDropDown="0" showInputMessage="0" showErrorMessage="1" allowBlank="1" errorTitle="Valor no válido" error="Elige un valor de la lista." type="list">
      <formula1>=Actas!$A$5:$A$64</formula1>
    </dataValidation>
    <dataValidation sqref="E5:E504" showDropDown="0" showInputMessage="0" showErrorMessage="1" allowBlank="1" errorTitle="Valor no válido" error="Elige un valor de la lista." type="list">
      <formula1>=Listas!$G$2:$G$6</formula1>
    </dataValidation>
    <dataValidation sqref="H5:H504" showDropDown="0" showInputMessage="0" showErrorMessage="1" allowBlank="1" errorTitle="Valor no válido" error="Elige un valor de la lista." type="list">
      <formula1>=Listas!$D$2:$D$3</formula1>
    </dataValidation>
  </dataValidations>
  <pageMargins left="0.75" right="0.75"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I64"/>
  <sheetViews>
    <sheetView showGridLines="0" workbookViewId="0">
      <pane ySplit="4" topLeftCell="A5" activePane="bottomLeft" state="frozen"/>
      <selection pane="bottomLeft" activeCell="A1" sqref="A1"/>
    </sheetView>
  </sheetViews>
  <sheetFormatPr baseColWidth="8" defaultRowHeight="15"/>
  <cols>
    <col width="5" customWidth="1" min="1" max="1"/>
    <col width="18" customWidth="1" min="2" max="2"/>
    <col width="52" customWidth="1" min="3" max="3"/>
    <col width="12" customWidth="1" min="4" max="4"/>
    <col width="36" customWidth="1" min="5" max="5"/>
    <col width="14" customWidth="1" min="6" max="6"/>
    <col width="9" customWidth="1" min="7" max="7"/>
    <col width="26" customWidth="1" min="8" max="8"/>
  </cols>
  <sheetData>
    <row r="1">
      <c r="A1" s="1" t="inlineStr">
        <is>
          <t>Pauta de inspección del comité</t>
        </is>
      </c>
      <c r="H1" t="inlineStr">
        <is>
          <t>Área inspeccionada:</t>
        </is>
      </c>
      <c r="I1" s="14" t="inlineStr">
        <is>
          <t>Bodega y cámaras de frío</t>
        </is>
      </c>
    </row>
    <row r="2">
      <c r="A2" s="2" t="inlineStr">
        <is>
          <t>Para la visita periódica a los lugares de trabajo (art. 47). Cada «No conforme» se lleva a la próxima sesión como acuerdo.</t>
        </is>
      </c>
      <c r="H2" t="inlineStr">
        <is>
          <t>Fecha e integrantes:</t>
        </is>
      </c>
      <c r="I2" s="14" t="inlineStr">
        <is>
          <t>29-06-2026 · L. Castro, M. Araya</t>
        </is>
      </c>
    </row>
    <row r="4" ht="44" customHeight="1">
      <c r="A4" s="9" t="inlineStr">
        <is>
          <t>N°</t>
        </is>
      </c>
      <c r="B4" s="8" t="inlineStr">
        <is>
          <t>Aspecto</t>
        </is>
      </c>
      <c r="C4" s="8" t="inlineStr">
        <is>
          <t>Qué se revisa</t>
        </is>
      </c>
      <c r="D4" s="8" t="inlineStr">
        <is>
          <t>Resultado</t>
        </is>
      </c>
      <c r="E4" s="8" t="inlineStr">
        <is>
          <t>Hallazgo</t>
        </is>
      </c>
      <c r="F4" s="8" t="inlineStr">
        <is>
          <t>Foto</t>
        </is>
      </c>
      <c r="G4" s="8" t="inlineStr">
        <is>
          <t>N° de acuerdo</t>
        </is>
      </c>
      <c r="H4" s="9" t="inlineStr">
        <is>
          <t>Alerta</t>
        </is>
      </c>
    </row>
    <row r="5">
      <c r="A5" s="13">
        <f>IF(C5="","",ROW()-4)</f>
        <v/>
      </c>
      <c r="B5" s="10" t="inlineStr">
        <is>
          <t>Orden y tránsito</t>
        </is>
      </c>
      <c r="C5" s="10" t="inlineStr">
        <is>
          <t>Pasillos y vías de evacuación despejados y señalizados</t>
        </is>
      </c>
      <c r="D5" s="10" t="inlineStr">
        <is>
          <t>Conforme</t>
        </is>
      </c>
      <c r="E5" s="10" t="n"/>
      <c r="F5" s="10" t="n"/>
      <c r="G5" s="10" t="n"/>
      <c r="H5" s="13">
        <f>IF(AND(D5="No conforme",G5=""),"Llevar a la próxima sesión","")</f>
        <v/>
      </c>
    </row>
    <row r="6">
      <c r="A6" s="13">
        <f>IF(C6="","",ROW()-4)</f>
        <v/>
      </c>
      <c r="B6" s="10" t="inlineStr">
        <is>
          <t>Orden y tránsito</t>
        </is>
      </c>
      <c r="C6" s="10" t="inlineStr">
        <is>
          <t>Paso peatonal separado del tránsito de grúas</t>
        </is>
      </c>
      <c r="D6" s="10" t="inlineStr">
        <is>
          <t>Conforme</t>
        </is>
      </c>
      <c r="E6" s="10" t="n"/>
      <c r="F6" s="10" t="n"/>
      <c r="G6" s="10" t="n"/>
      <c r="H6" s="13">
        <f>IF(AND(D6="No conforme",G6=""),"Llevar a la próxima sesión","")</f>
        <v/>
      </c>
    </row>
    <row r="7">
      <c r="A7" s="13">
        <f>IF(C7="","",ROW()-4)</f>
        <v/>
      </c>
      <c r="B7" s="10" t="inlineStr">
        <is>
          <t>Máquinas</t>
        </is>
      </c>
      <c r="C7" s="10" t="inlineStr">
        <is>
          <t>Protecciones en su lugar y sin puentear</t>
        </is>
      </c>
      <c r="D7" s="10" t="inlineStr">
        <is>
          <t>No aplica</t>
        </is>
      </c>
      <c r="E7" s="10" t="n"/>
      <c r="F7" s="10" t="n"/>
      <c r="G7" s="10" t="n"/>
      <c r="H7" s="13">
        <f>IF(AND(D7="No conforme",G7=""),"Llevar a la próxima sesión","")</f>
        <v/>
      </c>
    </row>
    <row r="8">
      <c r="A8" s="13">
        <f>IF(C8="","",ROW()-4)</f>
        <v/>
      </c>
      <c r="B8" s="10" t="inlineStr">
        <is>
          <t>Máquinas</t>
        </is>
      </c>
      <c r="C8" s="10" t="inlineStr">
        <is>
          <t>Bloqueo y etiquetado disponible y en uso</t>
        </is>
      </c>
      <c r="D8" s="10" t="inlineStr">
        <is>
          <t>No aplica</t>
        </is>
      </c>
      <c r="E8" s="10" t="n"/>
      <c r="F8" s="10" t="n"/>
      <c r="G8" s="10" t="n"/>
      <c r="H8" s="13">
        <f>IF(AND(D8="No conforme",G8=""),"Llevar a la próxima sesión","")</f>
        <v/>
      </c>
    </row>
    <row r="9">
      <c r="A9" s="13">
        <f>IF(C9="","",ROW()-4)</f>
        <v/>
      </c>
      <c r="B9" s="10" t="inlineStr">
        <is>
          <t>EPP</t>
        </is>
      </c>
      <c r="C9" s="10" t="inlineStr">
        <is>
          <t>Ropa térmica, guantes y calzado en buen estado y en uso</t>
        </is>
      </c>
      <c r="D9" s="10" t="inlineStr">
        <is>
          <t>Conforme</t>
        </is>
      </c>
      <c r="E9" s="10" t="n"/>
      <c r="F9" s="10" t="n"/>
      <c r="G9" s="10" t="n"/>
      <c r="H9" s="13">
        <f>IF(AND(D9="No conforme",G9=""),"Llevar a la próxima sesión","")</f>
        <v/>
      </c>
    </row>
    <row r="10">
      <c r="A10" s="13">
        <f>IF(C10="","",ROW()-4)</f>
        <v/>
      </c>
      <c r="B10" s="10" t="inlineStr">
        <is>
          <t>Frío</t>
        </is>
      </c>
      <c r="C10" s="10" t="inlineStr">
        <is>
          <t>Puerta de cámara abre desde dentro y alarma funcionando</t>
        </is>
      </c>
      <c r="D10" s="10" t="inlineStr">
        <is>
          <t>No conforme</t>
        </is>
      </c>
      <c r="E10" s="10" t="inlineStr">
        <is>
          <t>Alarma de cámara 3 no sonó en la prueba</t>
        </is>
      </c>
      <c r="F10" s="10" t="inlineStr">
        <is>
          <t>IMG_0412</t>
        </is>
      </c>
      <c r="G10" s="10" t="n"/>
      <c r="H10" s="13">
        <f>IF(AND(D10="No conforme",G10=""),"Llevar a la próxima sesión","")</f>
        <v/>
      </c>
    </row>
    <row r="11">
      <c r="A11" s="13">
        <f>IF(C11="","",ROW()-4)</f>
        <v/>
      </c>
      <c r="B11" s="10" t="inlineStr">
        <is>
          <t>Incendio</t>
        </is>
      </c>
      <c r="C11" s="10" t="inlineStr">
        <is>
          <t>Extintores accesibles, señalizados y con mantención al día</t>
        </is>
      </c>
      <c r="D11" s="10" t="inlineStr">
        <is>
          <t>No conforme</t>
        </is>
      </c>
      <c r="E11" s="10" t="inlineStr">
        <is>
          <t>Extintor de bodega de cartón tapado por pallets</t>
        </is>
      </c>
      <c r="F11" s="10" t="inlineStr">
        <is>
          <t>IMG_0415</t>
        </is>
      </c>
      <c r="G11" s="10" t="n"/>
      <c r="H11" s="13">
        <f>IF(AND(D11="No conforme",G11=""),"Llevar a la próxima sesión","")</f>
        <v/>
      </c>
    </row>
    <row r="12">
      <c r="A12" s="13">
        <f>IF(C12="","",ROW()-4)</f>
        <v/>
      </c>
      <c r="B12" s="10" t="inlineStr">
        <is>
          <t>Químicos</t>
        </is>
      </c>
      <c r="C12" s="10" t="inlineStr">
        <is>
          <t>Productos etiquetados y con hoja de datos de seguridad a mano</t>
        </is>
      </c>
      <c r="D12" s="10" t="inlineStr">
        <is>
          <t>Conforme</t>
        </is>
      </c>
      <c r="E12" s="10" t="n"/>
      <c r="F12" s="10" t="n"/>
      <c r="G12" s="10" t="n"/>
      <c r="H12" s="13">
        <f>IF(AND(D12="No conforme",G12=""),"Llevar a la próxima sesión","")</f>
        <v/>
      </c>
    </row>
    <row r="13">
      <c r="A13" s="13">
        <f>IF(C13="","",ROW()-4)</f>
        <v/>
      </c>
      <c r="B13" s="10" t="inlineStr">
        <is>
          <t>Electricidad</t>
        </is>
      </c>
      <c r="C13" s="10" t="inlineStr">
        <is>
          <t>Tableros cerrados, sin cables dañados</t>
        </is>
      </c>
      <c r="D13" s="10" t="inlineStr">
        <is>
          <t>Conforme</t>
        </is>
      </c>
      <c r="E13" s="10" t="n"/>
      <c r="F13" s="10" t="n"/>
      <c r="G13" s="10" t="n"/>
      <c r="H13" s="13">
        <f>IF(AND(D13="No conforme",G13=""),"Llevar a la próxima sesión","")</f>
        <v/>
      </c>
    </row>
    <row r="14">
      <c r="A14" s="13">
        <f>IF(C14="","",ROW()-4)</f>
        <v/>
      </c>
      <c r="B14" s="10" t="inlineStr">
        <is>
          <t>Emergencia</t>
        </is>
      </c>
      <c r="C14" s="10" t="inlineStr">
        <is>
          <t>Plan de emergencia y zonas de seguridad conocidos por el personal</t>
        </is>
      </c>
      <c r="D14" s="10" t="inlineStr">
        <is>
          <t>No conforme</t>
        </is>
      </c>
      <c r="E14" s="10" t="inlineStr">
        <is>
          <t>Dos personas nuevas no sabían su zona de seguridad</t>
        </is>
      </c>
      <c r="F14" s="10" t="n"/>
      <c r="G14" s="10" t="n">
        <v>7</v>
      </c>
      <c r="H14" s="13">
        <f>IF(AND(D14="No conforme",G14=""),"Llevar a la próxima sesión","")</f>
        <v/>
      </c>
    </row>
    <row r="15">
      <c r="A15" s="13">
        <f>IF(C15="","",ROW()-4)</f>
        <v/>
      </c>
      <c r="B15" s="10" t="n"/>
      <c r="C15" s="10" t="n"/>
      <c r="D15" s="10" t="n"/>
      <c r="E15" s="10" t="n"/>
      <c r="F15" s="10" t="n"/>
      <c r="G15" s="10" t="n"/>
      <c r="H15" s="13">
        <f>IF(AND(D15="No conforme",G15=""),"Llevar a la próxima sesión","")</f>
        <v/>
      </c>
    </row>
    <row r="16">
      <c r="A16" s="13">
        <f>IF(C16="","",ROW()-4)</f>
        <v/>
      </c>
      <c r="B16" s="10" t="n"/>
      <c r="C16" s="10" t="n"/>
      <c r="D16" s="10" t="n"/>
      <c r="E16" s="10" t="n"/>
      <c r="F16" s="10" t="n"/>
      <c r="G16" s="10" t="n"/>
      <c r="H16" s="13">
        <f>IF(AND(D16="No conforme",G16=""),"Llevar a la próxima sesión","")</f>
        <v/>
      </c>
    </row>
    <row r="17">
      <c r="A17" s="13">
        <f>IF(C17="","",ROW()-4)</f>
        <v/>
      </c>
      <c r="B17" s="10" t="n"/>
      <c r="C17" s="10" t="n"/>
      <c r="D17" s="10" t="n"/>
      <c r="E17" s="10" t="n"/>
      <c r="F17" s="10" t="n"/>
      <c r="G17" s="10" t="n"/>
      <c r="H17" s="13">
        <f>IF(AND(D17="No conforme",G17=""),"Llevar a la próxima sesión","")</f>
        <v/>
      </c>
    </row>
    <row r="18">
      <c r="A18" s="13">
        <f>IF(C18="","",ROW()-4)</f>
        <v/>
      </c>
      <c r="B18" s="10" t="n"/>
      <c r="C18" s="10" t="n"/>
      <c r="D18" s="10" t="n"/>
      <c r="E18" s="10" t="n"/>
      <c r="F18" s="10" t="n"/>
      <c r="G18" s="10" t="n"/>
      <c r="H18" s="13">
        <f>IF(AND(D18="No conforme",G18=""),"Llevar a la próxima sesión","")</f>
        <v/>
      </c>
    </row>
    <row r="19">
      <c r="A19" s="13">
        <f>IF(C19="","",ROW()-4)</f>
        <v/>
      </c>
      <c r="B19" s="10" t="n"/>
      <c r="C19" s="10" t="n"/>
      <c r="D19" s="10" t="n"/>
      <c r="E19" s="10" t="n"/>
      <c r="F19" s="10" t="n"/>
      <c r="G19" s="10" t="n"/>
      <c r="H19" s="13">
        <f>IF(AND(D19="No conforme",G19=""),"Llevar a la próxima sesión","")</f>
        <v/>
      </c>
    </row>
    <row r="20">
      <c r="A20" s="13">
        <f>IF(C20="","",ROW()-4)</f>
        <v/>
      </c>
      <c r="B20" s="10" t="n"/>
      <c r="C20" s="10" t="n"/>
      <c r="D20" s="10" t="n"/>
      <c r="E20" s="10" t="n"/>
      <c r="F20" s="10" t="n"/>
      <c r="G20" s="10" t="n"/>
      <c r="H20" s="13">
        <f>IF(AND(D20="No conforme",G20=""),"Llevar a la próxima sesión","")</f>
        <v/>
      </c>
    </row>
    <row r="21">
      <c r="A21" s="13">
        <f>IF(C21="","",ROW()-4)</f>
        <v/>
      </c>
      <c r="B21" s="10" t="n"/>
      <c r="C21" s="10" t="n"/>
      <c r="D21" s="10" t="n"/>
      <c r="E21" s="10" t="n"/>
      <c r="F21" s="10" t="n"/>
      <c r="G21" s="10" t="n"/>
      <c r="H21" s="13">
        <f>IF(AND(D21="No conforme",G21=""),"Llevar a la próxima sesión","")</f>
        <v/>
      </c>
    </row>
    <row r="22">
      <c r="A22" s="13">
        <f>IF(C22="","",ROW()-4)</f>
        <v/>
      </c>
      <c r="B22" s="10" t="n"/>
      <c r="C22" s="10" t="n"/>
      <c r="D22" s="10" t="n"/>
      <c r="E22" s="10" t="n"/>
      <c r="F22" s="10" t="n"/>
      <c r="G22" s="10" t="n"/>
      <c r="H22" s="13">
        <f>IF(AND(D22="No conforme",G22=""),"Llevar a la próxima sesión","")</f>
        <v/>
      </c>
    </row>
    <row r="23">
      <c r="A23" s="13">
        <f>IF(C23="","",ROW()-4)</f>
        <v/>
      </c>
      <c r="B23" s="10" t="n"/>
      <c r="C23" s="10" t="n"/>
      <c r="D23" s="10" t="n"/>
      <c r="E23" s="10" t="n"/>
      <c r="F23" s="10" t="n"/>
      <c r="G23" s="10" t="n"/>
      <c r="H23" s="13">
        <f>IF(AND(D23="No conforme",G23=""),"Llevar a la próxima sesión","")</f>
        <v/>
      </c>
    </row>
    <row r="24">
      <c r="A24" s="13">
        <f>IF(C24="","",ROW()-4)</f>
        <v/>
      </c>
      <c r="B24" s="10" t="n"/>
      <c r="C24" s="10" t="n"/>
      <c r="D24" s="10" t="n"/>
      <c r="E24" s="10" t="n"/>
      <c r="F24" s="10" t="n"/>
      <c r="G24" s="10" t="n"/>
      <c r="H24" s="13">
        <f>IF(AND(D24="No conforme",G24=""),"Llevar a la próxima sesión","")</f>
        <v/>
      </c>
    </row>
    <row r="25">
      <c r="A25" s="13">
        <f>IF(C25="","",ROW()-4)</f>
        <v/>
      </c>
      <c r="B25" s="10" t="n"/>
      <c r="C25" s="10" t="n"/>
      <c r="D25" s="10" t="n"/>
      <c r="E25" s="10" t="n"/>
      <c r="F25" s="10" t="n"/>
      <c r="G25" s="10" t="n"/>
      <c r="H25" s="13">
        <f>IF(AND(D25="No conforme",G25=""),"Llevar a la próxima sesión","")</f>
        <v/>
      </c>
    </row>
    <row r="26">
      <c r="A26" s="13">
        <f>IF(C26="","",ROW()-4)</f>
        <v/>
      </c>
      <c r="B26" s="10" t="n"/>
      <c r="C26" s="10" t="n"/>
      <c r="D26" s="10" t="n"/>
      <c r="E26" s="10" t="n"/>
      <c r="F26" s="10" t="n"/>
      <c r="G26" s="10" t="n"/>
      <c r="H26" s="13">
        <f>IF(AND(D26="No conforme",G26=""),"Llevar a la próxima sesión","")</f>
        <v/>
      </c>
    </row>
    <row r="27">
      <c r="A27" s="13">
        <f>IF(C27="","",ROW()-4)</f>
        <v/>
      </c>
      <c r="B27" s="10" t="n"/>
      <c r="C27" s="10" t="n"/>
      <c r="D27" s="10" t="n"/>
      <c r="E27" s="10" t="n"/>
      <c r="F27" s="10" t="n"/>
      <c r="G27" s="10" t="n"/>
      <c r="H27" s="13">
        <f>IF(AND(D27="No conforme",G27=""),"Llevar a la próxima sesión","")</f>
        <v/>
      </c>
    </row>
    <row r="28">
      <c r="A28" s="13">
        <f>IF(C28="","",ROW()-4)</f>
        <v/>
      </c>
      <c r="B28" s="10" t="n"/>
      <c r="C28" s="10" t="n"/>
      <c r="D28" s="10" t="n"/>
      <c r="E28" s="10" t="n"/>
      <c r="F28" s="10" t="n"/>
      <c r="G28" s="10" t="n"/>
      <c r="H28" s="13">
        <f>IF(AND(D28="No conforme",G28=""),"Llevar a la próxima sesión","")</f>
        <v/>
      </c>
    </row>
    <row r="29">
      <c r="A29" s="13">
        <f>IF(C29="","",ROW()-4)</f>
        <v/>
      </c>
      <c r="B29" s="10" t="n"/>
      <c r="C29" s="10" t="n"/>
      <c r="D29" s="10" t="n"/>
      <c r="E29" s="10" t="n"/>
      <c r="F29" s="10" t="n"/>
      <c r="G29" s="10" t="n"/>
      <c r="H29" s="13">
        <f>IF(AND(D29="No conforme",G29=""),"Llevar a la próxima sesión","")</f>
        <v/>
      </c>
    </row>
    <row r="30">
      <c r="A30" s="13">
        <f>IF(C30="","",ROW()-4)</f>
        <v/>
      </c>
      <c r="B30" s="10" t="n"/>
      <c r="C30" s="10" t="n"/>
      <c r="D30" s="10" t="n"/>
      <c r="E30" s="10" t="n"/>
      <c r="F30" s="10" t="n"/>
      <c r="G30" s="10" t="n"/>
      <c r="H30" s="13">
        <f>IF(AND(D30="No conforme",G30=""),"Llevar a la próxima sesión","")</f>
        <v/>
      </c>
    </row>
    <row r="31">
      <c r="A31" s="13">
        <f>IF(C31="","",ROW()-4)</f>
        <v/>
      </c>
      <c r="B31" s="10" t="n"/>
      <c r="C31" s="10" t="n"/>
      <c r="D31" s="10" t="n"/>
      <c r="E31" s="10" t="n"/>
      <c r="F31" s="10" t="n"/>
      <c r="G31" s="10" t="n"/>
      <c r="H31" s="13">
        <f>IF(AND(D31="No conforme",G31=""),"Llevar a la próxima sesión","")</f>
        <v/>
      </c>
    </row>
    <row r="32">
      <c r="A32" s="13">
        <f>IF(C32="","",ROW()-4)</f>
        <v/>
      </c>
      <c r="B32" s="10" t="n"/>
      <c r="C32" s="10" t="n"/>
      <c r="D32" s="10" t="n"/>
      <c r="E32" s="10" t="n"/>
      <c r="F32" s="10" t="n"/>
      <c r="G32" s="10" t="n"/>
      <c r="H32" s="13">
        <f>IF(AND(D32="No conforme",G32=""),"Llevar a la próxima sesión","")</f>
        <v/>
      </c>
    </row>
    <row r="33">
      <c r="A33" s="13">
        <f>IF(C33="","",ROW()-4)</f>
        <v/>
      </c>
      <c r="B33" s="10" t="n"/>
      <c r="C33" s="10" t="n"/>
      <c r="D33" s="10" t="n"/>
      <c r="E33" s="10" t="n"/>
      <c r="F33" s="10" t="n"/>
      <c r="G33" s="10" t="n"/>
      <c r="H33" s="13">
        <f>IF(AND(D33="No conforme",G33=""),"Llevar a la próxima sesión","")</f>
        <v/>
      </c>
    </row>
    <row r="34">
      <c r="A34" s="13">
        <f>IF(C34="","",ROW()-4)</f>
        <v/>
      </c>
      <c r="B34" s="10" t="n"/>
      <c r="C34" s="10" t="n"/>
      <c r="D34" s="10" t="n"/>
      <c r="E34" s="10" t="n"/>
      <c r="F34" s="10" t="n"/>
      <c r="G34" s="10" t="n"/>
      <c r="H34" s="13">
        <f>IF(AND(D34="No conforme",G34=""),"Llevar a la próxima sesión","")</f>
        <v/>
      </c>
    </row>
    <row r="35">
      <c r="A35" s="13">
        <f>IF(C35="","",ROW()-4)</f>
        <v/>
      </c>
      <c r="B35" s="10" t="n"/>
      <c r="C35" s="10" t="n"/>
      <c r="D35" s="10" t="n"/>
      <c r="E35" s="10" t="n"/>
      <c r="F35" s="10" t="n"/>
      <c r="G35" s="10" t="n"/>
      <c r="H35" s="13">
        <f>IF(AND(D35="No conforme",G35=""),"Llevar a la próxima sesión","")</f>
        <v/>
      </c>
    </row>
    <row r="36">
      <c r="A36" s="13">
        <f>IF(C36="","",ROW()-4)</f>
        <v/>
      </c>
      <c r="B36" s="10" t="n"/>
      <c r="C36" s="10" t="n"/>
      <c r="D36" s="10" t="n"/>
      <c r="E36" s="10" t="n"/>
      <c r="F36" s="10" t="n"/>
      <c r="G36" s="10" t="n"/>
      <c r="H36" s="13">
        <f>IF(AND(D36="No conforme",G36=""),"Llevar a la próxima sesión","")</f>
        <v/>
      </c>
    </row>
    <row r="37">
      <c r="A37" s="13">
        <f>IF(C37="","",ROW()-4)</f>
        <v/>
      </c>
      <c r="B37" s="10" t="n"/>
      <c r="C37" s="10" t="n"/>
      <c r="D37" s="10" t="n"/>
      <c r="E37" s="10" t="n"/>
      <c r="F37" s="10" t="n"/>
      <c r="G37" s="10" t="n"/>
      <c r="H37" s="13">
        <f>IF(AND(D37="No conforme",G37=""),"Llevar a la próxima sesión","")</f>
        <v/>
      </c>
    </row>
    <row r="38">
      <c r="A38" s="13">
        <f>IF(C38="","",ROW()-4)</f>
        <v/>
      </c>
      <c r="B38" s="10" t="n"/>
      <c r="C38" s="10" t="n"/>
      <c r="D38" s="10" t="n"/>
      <c r="E38" s="10" t="n"/>
      <c r="F38" s="10" t="n"/>
      <c r="G38" s="10" t="n"/>
      <c r="H38" s="13">
        <f>IF(AND(D38="No conforme",G38=""),"Llevar a la próxima sesión","")</f>
        <v/>
      </c>
    </row>
    <row r="39">
      <c r="A39" s="13">
        <f>IF(C39="","",ROW()-4)</f>
        <v/>
      </c>
      <c r="B39" s="10" t="n"/>
      <c r="C39" s="10" t="n"/>
      <c r="D39" s="10" t="n"/>
      <c r="E39" s="10" t="n"/>
      <c r="F39" s="10" t="n"/>
      <c r="G39" s="10" t="n"/>
      <c r="H39" s="13">
        <f>IF(AND(D39="No conforme",G39=""),"Llevar a la próxima sesión","")</f>
        <v/>
      </c>
    </row>
    <row r="40">
      <c r="A40" s="13">
        <f>IF(C40="","",ROW()-4)</f>
        <v/>
      </c>
      <c r="B40" s="10" t="n"/>
      <c r="C40" s="10" t="n"/>
      <c r="D40" s="10" t="n"/>
      <c r="E40" s="10" t="n"/>
      <c r="F40" s="10" t="n"/>
      <c r="G40" s="10" t="n"/>
      <c r="H40" s="13">
        <f>IF(AND(D40="No conforme",G40=""),"Llevar a la próxima sesión","")</f>
        <v/>
      </c>
    </row>
    <row r="41">
      <c r="A41" s="13">
        <f>IF(C41="","",ROW()-4)</f>
        <v/>
      </c>
      <c r="B41" s="10" t="n"/>
      <c r="C41" s="10" t="n"/>
      <c r="D41" s="10" t="n"/>
      <c r="E41" s="10" t="n"/>
      <c r="F41" s="10" t="n"/>
      <c r="G41" s="10" t="n"/>
      <c r="H41" s="13">
        <f>IF(AND(D41="No conforme",G41=""),"Llevar a la próxima sesión","")</f>
        <v/>
      </c>
    </row>
    <row r="42">
      <c r="A42" s="13">
        <f>IF(C42="","",ROW()-4)</f>
        <v/>
      </c>
      <c r="B42" s="10" t="n"/>
      <c r="C42" s="10" t="n"/>
      <c r="D42" s="10" t="n"/>
      <c r="E42" s="10" t="n"/>
      <c r="F42" s="10" t="n"/>
      <c r="G42" s="10" t="n"/>
      <c r="H42" s="13">
        <f>IF(AND(D42="No conforme",G42=""),"Llevar a la próxima sesión","")</f>
        <v/>
      </c>
    </row>
    <row r="43">
      <c r="A43" s="13">
        <f>IF(C43="","",ROW()-4)</f>
        <v/>
      </c>
      <c r="B43" s="10" t="n"/>
      <c r="C43" s="10" t="n"/>
      <c r="D43" s="10" t="n"/>
      <c r="E43" s="10" t="n"/>
      <c r="F43" s="10" t="n"/>
      <c r="G43" s="10" t="n"/>
      <c r="H43" s="13">
        <f>IF(AND(D43="No conforme",G43=""),"Llevar a la próxima sesión","")</f>
        <v/>
      </c>
    </row>
    <row r="44">
      <c r="A44" s="13">
        <f>IF(C44="","",ROW()-4)</f>
        <v/>
      </c>
      <c r="B44" s="10" t="n"/>
      <c r="C44" s="10" t="n"/>
      <c r="D44" s="10" t="n"/>
      <c r="E44" s="10" t="n"/>
      <c r="F44" s="10" t="n"/>
      <c r="G44" s="10" t="n"/>
      <c r="H44" s="13">
        <f>IF(AND(D44="No conforme",G44=""),"Llevar a la próxima sesión","")</f>
        <v/>
      </c>
    </row>
    <row r="45">
      <c r="A45" s="13">
        <f>IF(C45="","",ROW()-4)</f>
        <v/>
      </c>
      <c r="B45" s="10" t="n"/>
      <c r="C45" s="10" t="n"/>
      <c r="D45" s="10" t="n"/>
      <c r="E45" s="10" t="n"/>
      <c r="F45" s="10" t="n"/>
      <c r="G45" s="10" t="n"/>
      <c r="H45" s="13">
        <f>IF(AND(D45="No conforme",G45=""),"Llevar a la próxima sesión","")</f>
        <v/>
      </c>
    </row>
    <row r="46">
      <c r="A46" s="13">
        <f>IF(C46="","",ROW()-4)</f>
        <v/>
      </c>
      <c r="B46" s="10" t="n"/>
      <c r="C46" s="10" t="n"/>
      <c r="D46" s="10" t="n"/>
      <c r="E46" s="10" t="n"/>
      <c r="F46" s="10" t="n"/>
      <c r="G46" s="10" t="n"/>
      <c r="H46" s="13">
        <f>IF(AND(D46="No conforme",G46=""),"Llevar a la próxima sesión","")</f>
        <v/>
      </c>
    </row>
    <row r="47">
      <c r="A47" s="13">
        <f>IF(C47="","",ROW()-4)</f>
        <v/>
      </c>
      <c r="B47" s="10" t="n"/>
      <c r="C47" s="10" t="n"/>
      <c r="D47" s="10" t="n"/>
      <c r="E47" s="10" t="n"/>
      <c r="F47" s="10" t="n"/>
      <c r="G47" s="10" t="n"/>
      <c r="H47" s="13">
        <f>IF(AND(D47="No conforme",G47=""),"Llevar a la próxima sesión","")</f>
        <v/>
      </c>
    </row>
    <row r="48">
      <c r="A48" s="13">
        <f>IF(C48="","",ROW()-4)</f>
        <v/>
      </c>
      <c r="B48" s="10" t="n"/>
      <c r="C48" s="10" t="n"/>
      <c r="D48" s="10" t="n"/>
      <c r="E48" s="10" t="n"/>
      <c r="F48" s="10" t="n"/>
      <c r="G48" s="10" t="n"/>
      <c r="H48" s="13">
        <f>IF(AND(D48="No conforme",G48=""),"Llevar a la próxima sesión","")</f>
        <v/>
      </c>
    </row>
    <row r="49">
      <c r="A49" s="13">
        <f>IF(C49="","",ROW()-4)</f>
        <v/>
      </c>
      <c r="B49" s="10" t="n"/>
      <c r="C49" s="10" t="n"/>
      <c r="D49" s="10" t="n"/>
      <c r="E49" s="10" t="n"/>
      <c r="F49" s="10" t="n"/>
      <c r="G49" s="10" t="n"/>
      <c r="H49" s="13">
        <f>IF(AND(D49="No conforme",G49=""),"Llevar a la próxima sesión","")</f>
        <v/>
      </c>
    </row>
    <row r="50">
      <c r="A50" s="13">
        <f>IF(C50="","",ROW()-4)</f>
        <v/>
      </c>
      <c r="B50" s="10" t="n"/>
      <c r="C50" s="10" t="n"/>
      <c r="D50" s="10" t="n"/>
      <c r="E50" s="10" t="n"/>
      <c r="F50" s="10" t="n"/>
      <c r="G50" s="10" t="n"/>
      <c r="H50" s="13">
        <f>IF(AND(D50="No conforme",G50=""),"Llevar a la próxima sesión","")</f>
        <v/>
      </c>
    </row>
    <row r="51">
      <c r="A51" s="13">
        <f>IF(C51="","",ROW()-4)</f>
        <v/>
      </c>
      <c r="B51" s="10" t="n"/>
      <c r="C51" s="10" t="n"/>
      <c r="D51" s="10" t="n"/>
      <c r="E51" s="10" t="n"/>
      <c r="F51" s="10" t="n"/>
      <c r="G51" s="10" t="n"/>
      <c r="H51" s="13">
        <f>IF(AND(D51="No conforme",G51=""),"Llevar a la próxima sesión","")</f>
        <v/>
      </c>
    </row>
    <row r="52">
      <c r="A52" s="13">
        <f>IF(C52="","",ROW()-4)</f>
        <v/>
      </c>
      <c r="B52" s="10" t="n"/>
      <c r="C52" s="10" t="n"/>
      <c r="D52" s="10" t="n"/>
      <c r="E52" s="10" t="n"/>
      <c r="F52" s="10" t="n"/>
      <c r="G52" s="10" t="n"/>
      <c r="H52" s="13">
        <f>IF(AND(D52="No conforme",G52=""),"Llevar a la próxima sesión","")</f>
        <v/>
      </c>
    </row>
    <row r="53">
      <c r="A53" s="13">
        <f>IF(C53="","",ROW()-4)</f>
        <v/>
      </c>
      <c r="B53" s="10" t="n"/>
      <c r="C53" s="10" t="n"/>
      <c r="D53" s="10" t="n"/>
      <c r="E53" s="10" t="n"/>
      <c r="F53" s="10" t="n"/>
      <c r="G53" s="10" t="n"/>
      <c r="H53" s="13">
        <f>IF(AND(D53="No conforme",G53=""),"Llevar a la próxima sesión","")</f>
        <v/>
      </c>
    </row>
    <row r="54">
      <c r="A54" s="13">
        <f>IF(C54="","",ROW()-4)</f>
        <v/>
      </c>
      <c r="B54" s="10" t="n"/>
      <c r="C54" s="10" t="n"/>
      <c r="D54" s="10" t="n"/>
      <c r="E54" s="10" t="n"/>
      <c r="F54" s="10" t="n"/>
      <c r="G54" s="10" t="n"/>
      <c r="H54" s="13">
        <f>IF(AND(D54="No conforme",G54=""),"Llevar a la próxima sesión","")</f>
        <v/>
      </c>
    </row>
    <row r="55">
      <c r="A55" s="13">
        <f>IF(C55="","",ROW()-4)</f>
        <v/>
      </c>
      <c r="B55" s="10" t="n"/>
      <c r="C55" s="10" t="n"/>
      <c r="D55" s="10" t="n"/>
      <c r="E55" s="10" t="n"/>
      <c r="F55" s="10" t="n"/>
      <c r="G55" s="10" t="n"/>
      <c r="H55" s="13">
        <f>IF(AND(D55="No conforme",G55=""),"Llevar a la próxima sesión","")</f>
        <v/>
      </c>
    </row>
    <row r="56">
      <c r="A56" s="13">
        <f>IF(C56="","",ROW()-4)</f>
        <v/>
      </c>
      <c r="B56" s="10" t="n"/>
      <c r="C56" s="10" t="n"/>
      <c r="D56" s="10" t="n"/>
      <c r="E56" s="10" t="n"/>
      <c r="F56" s="10" t="n"/>
      <c r="G56" s="10" t="n"/>
      <c r="H56" s="13">
        <f>IF(AND(D56="No conforme",G56=""),"Llevar a la próxima sesión","")</f>
        <v/>
      </c>
    </row>
    <row r="57">
      <c r="A57" s="13">
        <f>IF(C57="","",ROW()-4)</f>
        <v/>
      </c>
      <c r="B57" s="10" t="n"/>
      <c r="C57" s="10" t="n"/>
      <c r="D57" s="10" t="n"/>
      <c r="E57" s="10" t="n"/>
      <c r="F57" s="10" t="n"/>
      <c r="G57" s="10" t="n"/>
      <c r="H57" s="13">
        <f>IF(AND(D57="No conforme",G57=""),"Llevar a la próxima sesión","")</f>
        <v/>
      </c>
    </row>
    <row r="58">
      <c r="A58" s="13">
        <f>IF(C58="","",ROW()-4)</f>
        <v/>
      </c>
      <c r="B58" s="10" t="n"/>
      <c r="C58" s="10" t="n"/>
      <c r="D58" s="10" t="n"/>
      <c r="E58" s="10" t="n"/>
      <c r="F58" s="10" t="n"/>
      <c r="G58" s="10" t="n"/>
      <c r="H58" s="13">
        <f>IF(AND(D58="No conforme",G58=""),"Llevar a la próxima sesión","")</f>
        <v/>
      </c>
    </row>
    <row r="59">
      <c r="A59" s="13">
        <f>IF(C59="","",ROW()-4)</f>
        <v/>
      </c>
      <c r="B59" s="10" t="n"/>
      <c r="C59" s="10" t="n"/>
      <c r="D59" s="10" t="n"/>
      <c r="E59" s="10" t="n"/>
      <c r="F59" s="10" t="n"/>
      <c r="G59" s="10" t="n"/>
      <c r="H59" s="13">
        <f>IF(AND(D59="No conforme",G59=""),"Llevar a la próxima sesión","")</f>
        <v/>
      </c>
    </row>
    <row r="60">
      <c r="A60" s="13">
        <f>IF(C60="","",ROW()-4)</f>
        <v/>
      </c>
      <c r="B60" s="10" t="n"/>
      <c r="C60" s="10" t="n"/>
      <c r="D60" s="10" t="n"/>
      <c r="E60" s="10" t="n"/>
      <c r="F60" s="10" t="n"/>
      <c r="G60" s="10" t="n"/>
      <c r="H60" s="13">
        <f>IF(AND(D60="No conforme",G60=""),"Llevar a la próxima sesión","")</f>
        <v/>
      </c>
    </row>
    <row r="61">
      <c r="A61" s="13">
        <f>IF(C61="","",ROW()-4)</f>
        <v/>
      </c>
      <c r="B61" s="10" t="n"/>
      <c r="C61" s="10" t="n"/>
      <c r="D61" s="10" t="n"/>
      <c r="E61" s="10" t="n"/>
      <c r="F61" s="10" t="n"/>
      <c r="G61" s="10" t="n"/>
      <c r="H61" s="13">
        <f>IF(AND(D61="No conforme",G61=""),"Llevar a la próxima sesión","")</f>
        <v/>
      </c>
    </row>
    <row r="62">
      <c r="A62" s="13">
        <f>IF(C62="","",ROW()-4)</f>
        <v/>
      </c>
      <c r="B62" s="10" t="n"/>
      <c r="C62" s="10" t="n"/>
      <c r="D62" s="10" t="n"/>
      <c r="E62" s="10" t="n"/>
      <c r="F62" s="10" t="n"/>
      <c r="G62" s="10" t="n"/>
      <c r="H62" s="13">
        <f>IF(AND(D62="No conforme",G62=""),"Llevar a la próxima sesión","")</f>
        <v/>
      </c>
    </row>
    <row r="63">
      <c r="A63" s="13">
        <f>IF(C63="","",ROW()-4)</f>
        <v/>
      </c>
      <c r="B63" s="10" t="n"/>
      <c r="C63" s="10" t="n"/>
      <c r="D63" s="10" t="n"/>
      <c r="E63" s="10" t="n"/>
      <c r="F63" s="10" t="n"/>
      <c r="G63" s="10" t="n"/>
      <c r="H63" s="13">
        <f>IF(AND(D63="No conforme",G63=""),"Llevar a la próxima sesión","")</f>
        <v/>
      </c>
    </row>
    <row r="64">
      <c r="A64" s="13">
        <f>IF(C64="","",ROW()-4)</f>
        <v/>
      </c>
      <c r="B64" s="10" t="n"/>
      <c r="C64" s="10" t="n"/>
      <c r="D64" s="10" t="n"/>
      <c r="E64" s="10" t="n"/>
      <c r="F64" s="10" t="n"/>
      <c r="G64" s="10" t="n"/>
      <c r="H64" s="13">
        <f>IF(AND(D64="No conforme",G64=""),"Llevar a la próxima sesión","")</f>
        <v/>
      </c>
    </row>
  </sheetData>
  <conditionalFormatting sqref="H5:H64">
    <cfRule type="expression" priority="1" dxfId="0">
      <formula>LEN($H5)&gt;0</formula>
    </cfRule>
  </conditionalFormatting>
  <conditionalFormatting sqref="D5:D64">
    <cfRule type="cellIs" priority="2" operator="equal" dxfId="1">
      <formula>"No conforme"</formula>
    </cfRule>
    <cfRule type="cellIs" priority="3" operator="equal" dxfId="2">
      <formula>"Conforme"</formula>
    </cfRule>
  </conditionalFormatting>
  <dataValidations count="1">
    <dataValidation sqref="D5:D64" showDropDown="0" showInputMessage="0" showErrorMessage="1" allowBlank="1" errorTitle="Valor no válido" error="Elige un valor de la lista." type="list">
      <formula1>=Listas!$E$2:$E$4</formula1>
    </dataValidation>
  </dataValidations>
  <pageMargins left="0.75" right="0.75" top="1" bottom="1"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B14"/>
  <sheetViews>
    <sheetView showGridLines="0" workbookViewId="0">
      <selection activeCell="A1" sqref="A1"/>
    </sheetView>
  </sheetViews>
  <sheetFormatPr baseColWidth="8" defaultRowHeight="15"/>
  <cols>
    <col width="46" customWidth="1" min="1" max="1"/>
    <col width="12" customWidth="1" min="2" max="2"/>
  </cols>
  <sheetData>
    <row r="1">
      <c r="A1" s="1" t="inlineStr">
        <is>
          <t>Resumen del comité</t>
        </is>
      </c>
    </row>
    <row r="2">
      <c r="A2" s="2" t="inlineStr">
        <is>
          <t>Lo que pregunta un fiscalizador o el organismo administrador: reuniones al día, acuerdos con plazo y su cumplimiento.</t>
        </is>
      </c>
    </row>
    <row r="4">
      <c r="A4" s="15" t="inlineStr">
        <is>
          <t>Sesiones ordinarias registradas</t>
        </is>
      </c>
      <c r="B4" s="16">
        <f>COUNTIF(Actas!$C$5:$C$64,"Ordinaria")</f>
        <v/>
      </c>
    </row>
    <row r="5">
      <c r="A5" s="15" t="inlineStr">
        <is>
          <t>Sesiones extraordinarias</t>
        </is>
      </c>
      <c r="B5" s="16">
        <f>COUNTIF(Actas!$C$5:$C$64,"Extraordinaria")</f>
        <v/>
      </c>
    </row>
    <row r="6">
      <c r="A6" s="15" t="inlineStr">
        <is>
          <t>Sesiones sin quórum (falta una parte)</t>
        </is>
      </c>
      <c r="B6" s="16">
        <f>COUNTIF(Actas!$G$5:$G$64,"No*")</f>
        <v/>
      </c>
    </row>
    <row r="7">
      <c r="A7" s="15" t="inlineStr">
        <is>
          <t>Actas sin firmar o sin archivar</t>
        </is>
      </c>
      <c r="B7" s="16">
        <f>COUNTIF(Actas!$J$5:$J$64,"No")</f>
        <v/>
      </c>
    </row>
    <row r="8">
      <c r="A8" s="15" t="inlineStr">
        <is>
          <t>Acuerdos tomados</t>
        </is>
      </c>
      <c r="B8" s="16">
        <f>COUNTIF(Acuerdos!$D$5:$D$504,"?*")</f>
        <v/>
      </c>
    </row>
    <row r="9">
      <c r="A9" s="15" t="inlineStr">
        <is>
          <t>Cumplidos</t>
        </is>
      </c>
      <c r="B9" s="16">
        <f>COUNTIF(Acuerdos!$K$5:$K$504,"CUMPLIDO")</f>
        <v/>
      </c>
    </row>
    <row r="10">
      <c r="A10" s="15" t="inlineStr">
        <is>
          <t>Vencidos</t>
        </is>
      </c>
      <c r="B10" s="16">
        <f>COUNTIF(Acuerdos!$K$5:$K$504,"VENCIDO")</f>
        <v/>
      </c>
    </row>
    <row r="11">
      <c r="A11" s="15" t="inlineStr">
        <is>
          <t>Sin plazo</t>
        </is>
      </c>
      <c r="B11" s="16">
        <f>COUNTIF(Acuerdos!$K$5:$K$504,"SIN PLAZO")</f>
        <v/>
      </c>
    </row>
    <row r="12">
      <c r="A12" s="15" t="inlineStr">
        <is>
          <t>% de acuerdos cumplidos</t>
        </is>
      </c>
      <c r="B12" s="17">
        <f>IF(B8=0,"",B9/B8)</f>
        <v/>
      </c>
    </row>
    <row r="13">
      <c r="A13" s="15" t="inlineStr">
        <is>
          <t>No conformidades en la última inspección</t>
        </is>
      </c>
      <c r="B13" s="16">
        <f>COUNTIF('Inspección'!$D$5:$D$64,"No conforme")</f>
        <v/>
      </c>
    </row>
    <row r="14">
      <c r="A14" s="15" t="inlineStr">
        <is>
          <t>Integrantes con alerta</t>
        </is>
      </c>
      <c r="B14" s="16">
        <f>COUNTIF(Integrantes!$I$5:$I$24,"?*")</f>
        <v/>
      </c>
    </row>
  </sheetData>
  <conditionalFormatting sqref="B6:B7">
    <cfRule type="expression" priority="1" dxfId="1">
      <formula>N(B6)&gt;0</formula>
    </cfRule>
  </conditionalFormatting>
  <conditionalFormatting sqref="B10:B11">
    <cfRule type="expression" priority="2" dxfId="1">
      <formula>N(B10)&gt;0</formula>
    </cfRule>
  </conditionalFormatting>
  <pageMargins left="0.75" right="0.75" top="1" bottom="1"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G6"/>
  <sheetViews>
    <sheetView showGridLines="1" workbookViewId="0">
      <selection activeCell="A1" sqref="A1"/>
    </sheetView>
  </sheetViews>
  <sheetFormatPr baseColWidth="8" defaultRowHeight="15"/>
  <cols>
    <col width="30" customWidth="1" min="1" max="1"/>
    <col width="30" customWidth="1" min="2" max="2"/>
    <col width="30" customWidth="1" min="3" max="3"/>
    <col width="30" customWidth="1" min="4" max="4"/>
    <col width="30" customWidth="1" min="5" max="5"/>
    <col width="30" customWidth="1" min="6" max="6"/>
    <col width="30" customWidth="1" min="7" max="7"/>
  </cols>
  <sheetData>
    <row r="1">
      <c r="A1" s="15" t="inlineStr">
        <is>
          <t>Representa a</t>
        </is>
      </c>
      <c r="B1" s="15" t="inlineStr">
        <is>
          <t>Calidad</t>
        </is>
      </c>
      <c r="C1" s="15" t="inlineStr">
        <is>
          <t>Tipo de sesión</t>
        </is>
      </c>
      <c r="D1" s="15" t="inlineStr">
        <is>
          <t>Estado del acuerdo</t>
        </is>
      </c>
      <c r="E1" s="15" t="inlineStr">
        <is>
          <t>Resultado</t>
        </is>
      </c>
      <c r="F1" s="15" t="inlineStr">
        <is>
          <t>Sí / No</t>
        </is>
      </c>
      <c r="G1" s="15" t="inlineStr">
        <is>
          <t>Tipo de acuerdo</t>
        </is>
      </c>
    </row>
    <row r="2">
      <c r="A2" t="inlineStr">
        <is>
          <t>Empresa</t>
        </is>
      </c>
      <c r="B2" t="inlineStr">
        <is>
          <t>Titular</t>
        </is>
      </c>
      <c r="C2" t="inlineStr">
        <is>
          <t>Ordinaria</t>
        </is>
      </c>
      <c r="D2" t="inlineStr">
        <is>
          <t>Pendiente</t>
        </is>
      </c>
      <c r="E2" t="inlineStr">
        <is>
          <t>Conforme</t>
        </is>
      </c>
      <c r="F2" t="inlineStr">
        <is>
          <t>Sí</t>
        </is>
      </c>
      <c r="G2" t="inlineStr">
        <is>
          <t>Medida preventiva</t>
        </is>
      </c>
    </row>
    <row r="3">
      <c r="A3" t="inlineStr">
        <is>
          <t>Trabajadores</t>
        </is>
      </c>
      <c r="B3" t="inlineStr">
        <is>
          <t>Suplente</t>
        </is>
      </c>
      <c r="C3" t="inlineStr">
        <is>
          <t>Extraordinaria</t>
        </is>
      </c>
      <c r="D3" t="inlineStr">
        <is>
          <t>Cumplido</t>
        </is>
      </c>
      <c r="E3" t="inlineStr">
        <is>
          <t>No conforme</t>
        </is>
      </c>
      <c r="F3" t="inlineStr">
        <is>
          <t>No</t>
        </is>
      </c>
      <c r="G3" t="inlineStr">
        <is>
          <t>Investigación de accidente</t>
        </is>
      </c>
    </row>
    <row r="4">
      <c r="E4" t="inlineStr">
        <is>
          <t>No aplica</t>
        </is>
      </c>
      <c r="G4" t="inlineStr">
        <is>
          <t>Capacitación</t>
        </is>
      </c>
    </row>
    <row r="5">
      <c r="G5" t="inlineStr">
        <is>
          <t>Inspección</t>
        </is>
      </c>
    </row>
    <row r="6">
      <c r="G6" t="inlineStr">
        <is>
          <t>Otro</t>
        </is>
      </c>
    </row>
  </sheetData>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2026-10-30T17:47:03Z</dcterms:created>
  <dcterms:modified xsi:type="dcterms:W3CDTF">2026-10-30T17:47:03Z</dcterms:modified>
</cp:coreProperties>
</file>